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225" windowWidth="14100" windowHeight="8430" tabRatio="912" activeTab="0"/>
  </bookViews>
  <sheets>
    <sheet name="Entrate 2019" sheetId="1" r:id="rId1"/>
  </sheets>
  <definedNames>
    <definedName name="_xlnm._FilterDatabase" localSheetId="0" hidden="1">'Entrate 2019'!$A$7:$H$101</definedName>
    <definedName name="_xlnm.Print_Area" localSheetId="0">'Entrate 2019'!$A$1:$K$104</definedName>
    <definedName name="_xlnm.Print_Titles" localSheetId="0">'Entrate 2019'!$1:$4</definedName>
  </definedNames>
  <calcPr fullCalcOnLoad="1"/>
</workbook>
</file>

<file path=xl/sharedStrings.xml><?xml version="1.0" encoding="utf-8"?>
<sst xmlns="http://schemas.openxmlformats.org/spreadsheetml/2006/main" count="151" uniqueCount="146">
  <si>
    <t>Denominazione</t>
  </si>
  <si>
    <t>SPESE CONNESSE AGLI INTERVENTI DI TUTELA DELLE MINORANZE LINGUISTICHE STORICHE</t>
  </si>
  <si>
    <t>Variazioni</t>
  </si>
  <si>
    <t>ENTRATE</t>
  </si>
  <si>
    <t>PARTITE DI GIRO</t>
  </si>
  <si>
    <t>Capitoli</t>
  </si>
  <si>
    <t>MEF</t>
  </si>
  <si>
    <t>PCM</t>
  </si>
  <si>
    <t>FONDO OCCORRENTE PER GLI INTERVENTI DEL SERVIZIO CIVILE NAZIONALE</t>
  </si>
  <si>
    <t>FONDO NAZIONALE PER LA TUTELA DELLE MINORANZE LINGUISTICHE</t>
  </si>
  <si>
    <t xml:space="preserve">FONDO PER LA PREVENZIONE DEL RISCHIO SISMICO </t>
  </si>
  <si>
    <t>ENTRATE EVENTUALI E DIVERSE</t>
  </si>
  <si>
    <t>SOMME PROVENIENTI DAL FONDO DI ROTAZIONE PER L'ATTUAZIONE DELLE POLITICHE COMUNITARIE</t>
  </si>
  <si>
    <t>RECUPERO ANTICIPAZIONE AL CASSIERE SEGRETARIATO</t>
  </si>
  <si>
    <t>RECUPERO ANTICIPAZIONE AL CASSIERE RAPPORTI CON IL PARLAMENTO</t>
  </si>
  <si>
    <t>RECUPERO ANTICIPAZIONE AL CASSIERE RIFORME ISTITUZIONALI</t>
  </si>
  <si>
    <t>RECUPERO ANTICIPAZIONE AL CASSIERE FUNZIONE PUBBLICA</t>
  </si>
  <si>
    <t>RECUPERO ANTICIPAZIONE AL CASSIERE PARI OPPORTUNITÀ</t>
  </si>
  <si>
    <t>RECUPERO ANTICIPAZIONE AL CASSIERE INFORMAZIONE ED EDITORIA</t>
  </si>
  <si>
    <t>RECUPERO ANTICIPAZIONE AL CASSIERE PROGRAMMA DI GOVERNO</t>
  </si>
  <si>
    <t>RECUPERO ANTICIPAZIONE AL CASSIERE PROTEZIONE CIVILE</t>
  </si>
  <si>
    <t>RECUPERO ANTICIPAZIONE AL CASSIERE POLITICHE ANTIDROGA</t>
  </si>
  <si>
    <t>RECUPERO ANTICIPAZIONE AL CASSIERE POLITICHE PER LA FAMIGLIA</t>
  </si>
  <si>
    <t>RECUPERO ANTICIPAZIONE AL CASSIERE PROGRAMMAZIONE E COORDINAMENTO DELLA POLITICA ECONOMICA</t>
  </si>
  <si>
    <t>FONDO NAZIONALE INTEGRATIVO PER I COMUNI MONTANI</t>
  </si>
  <si>
    <t>FONDO PER LE EMERGENZE NAZIONALI</t>
  </si>
  <si>
    <t>TITOLO I</t>
  </si>
  <si>
    <t>TITOLO II</t>
  </si>
  <si>
    <t>TITOLO III</t>
  </si>
  <si>
    <t>RECUPERO ANTICIPAZIONE AL CASSIERE POLITICHE EUROPEE</t>
  </si>
  <si>
    <t>ENTRATE DERIVANTI DA TRASFERIMENTI STATO</t>
  </si>
  <si>
    <t>CATEGORIA 1</t>
  </si>
  <si>
    <t>ENTRATE CORRENTI</t>
  </si>
  <si>
    <t>CATEGORIA 2</t>
  </si>
  <si>
    <t>ENTRATE IN CONTO CAPITALE</t>
  </si>
  <si>
    <t>RESTITUZIONI, RIMBORSI, RECUPERI E CONCORSI VARI</t>
  </si>
  <si>
    <t>ENTRATE DERIVANTI DA MOVIMENTI DI TESORERIA</t>
  </si>
  <si>
    <t>ANTICIPAZIONI CASSIERI</t>
  </si>
  <si>
    <t>TITOLO IV</t>
  </si>
  <si>
    <t xml:space="preserve">AVANZO DI ESERCIZIO </t>
  </si>
  <si>
    <t>AVANZO DI ESERCIZIO ACCERTATO/PRESUNTO</t>
  </si>
  <si>
    <t>FONDO NAZIONALE PER LA MONTAGNA</t>
  </si>
  <si>
    <t>Previsioni iniziali 2017</t>
  </si>
  <si>
    <t>RECUPERO ANTICIPAZIONE AL CASSIERE SPORT</t>
  </si>
  <si>
    <t>SOMMA ASSEGNATA ALLA PRESIDENZA DEL CONSIGLIO DEI MINISTRI</t>
  </si>
  <si>
    <t>SOMMA ASSEGNATA ALLA PRESIDENZA DEL CONSIGLIO DEI MINISTRI PER LA GESTIONE ED IMPLEMENTAZIONE DEL PORTALE NORMATTIVA E DEL PROGETTO X-LEGES</t>
  </si>
  <si>
    <t>SOMMA ASSEGNATA AL DIPARTIMENTO DELLA PROTEZIONE CIVILE</t>
  </si>
  <si>
    <t>SOMMA ASSEGNATA ALLA PRESIDENZA DEL CONSIGLIO DEI MINISTRI PER LA LOTTA ALL'EMARGINAZIONE SOCIALE ATTRAVERSO LO SPORT</t>
  </si>
  <si>
    <t xml:space="preserve">RECUPERO ANTICIPAZIONE AL CASSIERE AFFARI REGIONALI E AUTONOMIE </t>
  </si>
  <si>
    <t>SOMMA DA ASSEGNARE ALLA SCUOLA NAZIONALE DELL'AMMINISTRAZIONE</t>
  </si>
  <si>
    <t>SOMMA ASSEGNATA ALLA PRESIDENZA DEL CONSIGLIO DEI MINISTRI RELATIVA A QUOTA PARTE DELL'IMPORTO DELL'8 PER MILLE DEL GETTITO IRPEF DA UTILIZZARE DALLO STATO PER INTERVENTI STRAORDINARI PER FAME NEL MONDO, CALAMITA' NATURALI, ASSISTENZA AI RIFUGIATI E CONSERVAZIONE DI BENI CULTURALI E RISTRUTTURAZIONE, MIGLIORAMENTO, MESSA IN SICUREZZA, ADEGUAMENTO ANTISISMICO ED EFFICIENTAMENTO ENERGETICO DEGLI IMMOBILI DI PROPRIETA' PUBBLICA ADIBITI ALL'ISTRUZIONE SCOLASTICA</t>
  </si>
  <si>
    <t>SOMMA ASSEGNATA ALLA PRESIDENZA DEL CONSIGLIO DEI MINISTRI DESTINATA ALLE POLITICHE IN MATERIA DI ADOZIONI INTERNAZIONALI ED AL FUNZIONAMENTO DELLA COMMISSIONE PER LE ADOZIONI INTERNAZIONALI</t>
  </si>
  <si>
    <t xml:space="preserve">SOMMA ASSEGNATA ALLA PRESIDENZA DEL CONSIGLIO DEI MINISTRI QUALE QUOTA DEL 5 PER MILLE DELL'IMPOSTA SUL REDDITO DELLE PERSONE FISICHE PER LE ASSOCIAZIONI DILETTANTISTICHE RICONOSCIUTE DAL CONI AI FINI SPORTIVI </t>
  </si>
  <si>
    <t>SOMMA ASSEGNATA ALLA PRESIDENZA DEL CONSIGLIO DEI MINISTRI PER LA RETRIBUZIONE AI MEMBRI DEL NUCLEO DI VALUTAZIONE E ANALISI PER LA PROGRAMMAZIONE (NUVAP)</t>
  </si>
  <si>
    <t>SOMMA ASSEGNATA ALLA PRESIDENZA DEL CONSIGLIO DEI MINISTRI PER IL FUNZIONAMENTO DELL'UNITA' PER LA VALUTAZIONE DELLA PERFORMANCE</t>
  </si>
  <si>
    <t>SOMMA ASSEGNATA ALLA PRESIDENZA DEL CONSIGLIO DEI MINISTRI PER L'IMPLEMENTAZIONE DEL SISTEMA DI MONITORAGGIO FINANZIARIO DELLE GRANDI OPERE</t>
  </si>
  <si>
    <t>SOMMA ASSEGNATA ALLA PRESIDENZA DEL CONSIGLIO DEI MINISTRI AL FINE DI PROMUOVERE LA CONOSCENZA DEGLI EVENTI DELLA PRIMA GUERRA MONDIALE IN FAVORE DELLE FUTURE GENERAZIONI</t>
  </si>
  <si>
    <t>SOMMA ASSEGNATA ALLA PRESIDENZA DEL CONSIGLIO DEI MINISTRI AL FINE DI CONSENTIRE LA MESSA IN SICUREZZA, IL RESTAURO E IL RIPRISTINO DEL DECORO DEI LUOGHI DELLA MEMORIA PER LA CELEBRAZIONE DEL CENTENARIO DELLA PRIMA GUERRA MONDIALE</t>
  </si>
  <si>
    <t>SPESE PER IL SUPPORTO FUNZIONALE ED ORGANIZZATIVO DELLE ATTIVITA' DEL COMMISSARIO STRAORDINARIO PER L'ATTUAZIONE DELL'AGENDA DIGITALE</t>
  </si>
  <si>
    <t>RECUPERO ANTICIPAZIONE AL CASSIERE POLITICHE DI COESIONE</t>
  </si>
  <si>
    <t xml:space="preserve">SOMMA ASSEGNATA ALLA PRESIDENZA DEL CONSIGLIO DEI MINISTRI PER LA PROMOZIONE E LO SVOLGIMENTO DELLE CELEBRAZIONI A CARATTERE NAZIONALE </t>
  </si>
  <si>
    <t>SOMMA ASSEGNATA ALLA PRESIDENZA DEL CONSIGLIO DEI MINISTRI A SOSTEGNO DEL POTENZIAMENTO DEL MOVIMENTO SPORTIVO ITALIANO</t>
  </si>
  <si>
    <t>SOMMA ASSEGNATA ALLA PRESIDENZA DEL CONSIGLIO DEI MINISTRI PER IL CONTRIBUTO ALLA WORLD ANTI-DOPING AGENCY (WADA)</t>
  </si>
  <si>
    <t>SOMMA ASSEGNATA ALLA PRESIDENZA DEL CONSIGLIO DEI MINISTRI PER L'ACCORDO DI COLLABORAZIONE IN MATERIA RADIOTELEVISIVA FRA IL GOVERNO DELLA REPUBBLICA ITALIANA E SAN MARINO E PER LE ATTIVITA' CONNESSE ALLA DIFFUSIONE DI NOTIZIE ITALIANE CON I SERVIZI ESTERI</t>
  </si>
  <si>
    <t>SOMMA ASSEGNATA ALLA PRESIDENZA DEL CONSIGLIO DEI MINISTRI PER ONERI DERIVANTI DALLA CONCESSIONE DI CONTRIBUTI PER L'AMMORTAMENTO DI MUTUI DIVERSI DA QUELLI ATTIVATI A SEGUITO DI CALAMITA' NATURALI TRASFERITI AL MINISTERO DELL'ECONOMIA E DELLE FINANZE</t>
  </si>
  <si>
    <t>SOMMA ASSEGNATA ALLA PRESIDENZA DEL CONSIGLIO DEI MINISTRI PER LE POLITICHE DI SOSTEGNO ALLA FAMIGLIA</t>
  </si>
  <si>
    <t>SOMMA ASSEGNATA ALLA PRESIDENZA DEL CONSIGLIO DEI MINISTRI PER LE POLITICHE DELLE PARI OPPORTUNITA'</t>
  </si>
  <si>
    <t>SOMMA ASSEGNATA ALLA PRESIDENZA DEL CONSIGLIO DEI MINISTRI PER LE POLITICHE DI INCENTIVAZIONE E SOSTEGNO ALLA GIOVENTU'</t>
  </si>
  <si>
    <t>SOMMA ASSEGNATA ALLA PRESIDENZA DEL CONSIGLIO DEI MINISTRI PER LA COSTITUZIONE DEL FONDO PER L'ATTUAZIONE DEL PIANO NAZIONALE PER LA RIQUALIFICAZIONE E LA RIGENERAZIONE DELLE AREE URBANE DEGRADATE</t>
  </si>
  <si>
    <t>SOMMA ASSEGNATA ALLA PRESIDENZA DEL CONSIGLIO DEI MINISTRI PER L'ATTUAZIONE DELLE POLITICHE ANTIDROGA</t>
  </si>
  <si>
    <t>SOMMA DA ASSEGNARE AL CENTRO DI FORMAZIONE E STUDI - FORMEZ</t>
  </si>
  <si>
    <t>SOMMA DA ASSEGNARE PER IL FUNZIONAMENTO DELL'AGENZIA PER LA RAPPRESENTANZA NEGOZIALE DELLE PUBBLICHE AMMINISTRAZIONI</t>
  </si>
  <si>
    <t>SOMMA DA ASSEGNARE ALL'UFFICIO DELL'AUTORITA' GARANTE PER L'INFANZIA E L'ADOLESCENZA</t>
  </si>
  <si>
    <t>SOMMA ASSEGNATA ALLA PRESIDENZA DEL CONSIGLIO DEI MINISTRI PER IL FINANZIAMENTO DEL FONDO DI SOSTEGNO ALLA NATALITA'</t>
  </si>
  <si>
    <t>SOMMA ASSEGNATA ALLA PRESIDENZA DEL CONSIGLIO DEI MINISTRI DESTINATE AL PAGAMENTO DELLE SPESE DERIVANTI DAI CONTENZIOSI</t>
  </si>
  <si>
    <t>SOMMA ASSEGNATA ALLA PRESIDENZA DEL CONSIGLIO DI MINISTRI PER IL RIMBORSO ALLE POSTE ITALIANE S.P.A. DEI MAGGIORI ONERI SOSTENUTI PER LE AGEVOLAZIONI TARIFFARIE CONCESSE PER I PRODOTTI EDITORIALI</t>
  </si>
  <si>
    <t>SOMMA ASSEGNATA ALLA PRESIDENZA DEL CONSIGLIO DEI MINISTRI PER GLI INVESTIMENTI IN MATERIA DI SPORT</t>
  </si>
  <si>
    <t>SOMMA ASSEGNATA ALLA PRESIDENZA DEL CONSIGLIO DEI MINISTRI PER IL FONDO SPORT E PERIFERIE</t>
  </si>
  <si>
    <t>SOMMA ASSEGNATA ALLA PRESIDENZA DEL CONSIGLIO DEI MINISTRI PER LE SPESE RELATIVE ALLE RICORRENTI EMERGENZE RIGUARDANTI GLI EVENTI SISMICI, ALLUVIONALI, I NUBIFRAGI, I VULCANI, LE MAREGGIATE, LA DIFESA DEL SUOLO, DELLE OPERE CIVILI PUBBLICHE E PRIVATE, DELLE FORESTE ED ALTRE CALAMITÀ IVI COMPRESE LE ATTIVITA' CONNESSE</t>
  </si>
  <si>
    <t>SOMMA ASSEGNATA ALLA PRESIDENZA DEL CONSIGLIO DEI MINISTRI PER INTERVENTI A FAVORE DELL'EDITORIA DA STABILIRE AI SENSI DELL'ART. 1, C. 6, DELLA L. 198/2016</t>
  </si>
  <si>
    <t>SOMMA DA TRASFERIRE ALLA PRESIDENZA DEL CONSIGLIO DEI MINISTRI PER INTERVENTI RELATIVI AL RISCHIO SISMICO DELLE INFRASTRUTTURE A CURA DEL DIPARTIMENTO CASA ITALIA</t>
  </si>
  <si>
    <t>FONDO PER L'INNOVAZIONE SOCIALE</t>
  </si>
  <si>
    <t>SOMMA ASSEGNATA ALLA PRESIDENZA DEL CONSIGLIO DEI MINISTRI PER LA VALORIZZAZIONE E LA PROMOZIONE DELLE AREE TERRITORIALI SVANTAGGIATE CONFINANTI CON LE REGIONI A STATUTO SPECIALE E LE PROVINCIE AUTONOME DI TRENTO E BOLZANO</t>
  </si>
  <si>
    <t>Previsioni iniziali 2019</t>
  </si>
  <si>
    <t>N.I. 2090</t>
  </si>
  <si>
    <t>N.I. 2091</t>
  </si>
  <si>
    <t>N.I. 2092</t>
  </si>
  <si>
    <t>N.I. 2093</t>
  </si>
  <si>
    <t>SOMMA ASSEGNATA ALLA PRESIDENZA DEL CONSIGLIO DEI MINISTRI PER IL SOSTEGNO DEL RUOLO DI CURA E DI ASSISTENZA DEL CAREGIVER FAMILIARE</t>
  </si>
  <si>
    <t>SOMMA ASSEGNATA ALLA PRESIDENZA DEL CONSIGLIO DEI MINISTRI PER INTERVENTI A FAVORE DELLE SOCIETA' SPORTIVE DILETTANTISTICHE</t>
  </si>
  <si>
    <t>SOMMA ASSEGNATA ALLA PRESIDENZA DEL CONSIGLIO DEI MINISTRI PER IL MILAN CENTER FOR FOOD LAW AND POLICY</t>
  </si>
  <si>
    <t>N.I. 2107</t>
  </si>
  <si>
    <t>N.I. 851</t>
  </si>
  <si>
    <t>N.I. 1899</t>
  </si>
  <si>
    <t>N.I. 852</t>
  </si>
  <si>
    <t>SOMMA ASSEGNATA ALLA PRESIDENZA DEL CONSIGLIO DEI MINISTRI PER L'OSSERVATORIO NAZIONALE SULLA CONDIZIONE DELLE PERSONE CON DISABILITA'</t>
  </si>
  <si>
    <t>SOMMA ASSEGNATA ALLA PRESIDENZA DEL CONSIGLIO DEI MINISTRI PER LA STRUTTURA DI MISSIONE, DENOMINATA INVESTITALIA, PER IL COORDINAMENTO DELLE POLITICHE DI GOVERNO E DELL'INDIRIZZO POLITICO E AMMINISTRATIVO IN MATERIA DI INVESTIMENTI PUBBLICI E PRIVATI</t>
  </si>
  <si>
    <t>SOMMA ASSEGNATA ALLA PRESIDENZA DEL CONSIGLIO DEI MINISTRI PER LA CORRESPONSIONE DELL'ASSEGNO "GIULIO ONESTI" A FAVORE DEGLI SPORTIVI ITALIANI CHE VERSINO IN CONDIZIONE DI GRAVE DISAGIO ECONOMICO</t>
  </si>
  <si>
    <t>Previsioni finali 2019</t>
  </si>
  <si>
    <t>SOMMA ASSEGNATA ALLA PRESIDENZA DEL CONSIGLIO DEI MINISTRI PER LE POLITICHE DELLO SPORT</t>
  </si>
  <si>
    <t>SOMMA ASSEGNATA ALLA PRESIDENZA DEL CONSIGLIO DEI MINISTRI PER GLI INVESTIMENTI DEL COMPUTER EMERGENCY RESPONCE TEAM - CERT</t>
  </si>
  <si>
    <t>FONDO PER L'INCLUSIONE DELLE PERSONE SORDE E CON IPOACUSIA</t>
  </si>
  <si>
    <t>SOMMA ASSEGNATA ALLA PRESIDENZA DEL CONSIGLIO DEI MINISTRI PER IL RILASCIO DELLA CARTA EUROPEA PER LA DISABILITA'</t>
  </si>
  <si>
    <t>FONDO PER LA PREVENZIONE DELLA DIPENDENZA DA STUPEFACENTI</t>
  </si>
  <si>
    <t>SOMMA ASSEGNATA ALLA PRESIDENZA DEL CONSIGLIO DEI MINISTRI PER GLI INVESTIMENTI STRUTTURALI E INFRASTRUTTURALI URGENTI PER LA MITIGAZIONE DEL RISCHIO IDRAULICO E IDROGEOLOGICO</t>
  </si>
  <si>
    <t>SOMMA ASSEGNATA ALLA PRESIDENZA DEL CONSIGLIO DEI MINISTRI PER LA DELEGAZIONE PER LA PRESIDENZA ITALIANA DEL G20</t>
  </si>
  <si>
    <t>SOMMA ASSEGNATA ALLA PRESIDENZA DEL CONSIGLIO DEI MINISTRI PER IL CONSIGLIO NAZIONALE DEI GIOVANI</t>
  </si>
  <si>
    <t>N.I. 803</t>
  </si>
  <si>
    <t>N. I. 804</t>
  </si>
  <si>
    <t>N.I. 805</t>
  </si>
  <si>
    <t>N.I. 806</t>
  </si>
  <si>
    <t>N.I. 819</t>
  </si>
  <si>
    <t>RECUPERO ANTICIPAZIONE AL CASSIERE POLITICHE GIOVANILI E SERVIZIO CIVILE UNIVERSALE</t>
  </si>
  <si>
    <t>SOMME ASSEGNATE ALLA PRESIDENZA DEL CONSIGLIO DEI MINISTRI PER LA RICOSTRUZIONE DELLE ZONE COLPITE DAL SISMA DEL 20-29 MAGGIO 2012</t>
  </si>
  <si>
    <t>SOMME ASSEGNATE ALLA PRESIDENZA DEL CONSIGLIO DEI MINISTRI PER LA DIFESA DEL SUOLO, IL DISSESTO IDROGEOLOGICO, IL RISANAMENTO AMBIENTALE E LE BONIFICHE DERIVANTI DAL RIPARTO FONDO PER GLI INVESTIMENTI E LO SVILUPPO INFRASTRUTTURALE DEL PAESE 2018</t>
  </si>
  <si>
    <t>N.I. 7094</t>
  </si>
  <si>
    <t>FONDO DA TRASFERIRE ALLA PRESIDENZA DEL CONSIGLIO DEI MINISTRI PER LE ESIGENZE DERIVANTI DAGLI EVENTI CALAMITOSI VERIFICATISI NELL'ANNO 2018 DA DESTINARE ALLE ESIGENZE PER GLI INVESTIMENTI DELLE REGIONI E DELLE PROVINCE AUTONOME DI TRENTO E BOLZANO</t>
  </si>
  <si>
    <t>SOMME ASSEGNATE ALLA PRESIDENZA DEL CONSIGLIO DEI MINISTRI PER LA RICERCA MEDICA - FONDAZIONE RIMED</t>
  </si>
  <si>
    <t xml:space="preserve">N.I. 855 </t>
  </si>
  <si>
    <t>N.I. 858</t>
  </si>
  <si>
    <t>N.I. 860</t>
  </si>
  <si>
    <t>N.I. 863</t>
  </si>
  <si>
    <t>N.I. 2088</t>
  </si>
  <si>
    <t>N.I. 859</t>
  </si>
  <si>
    <t>SOMMA ASSEGNATA ALLA PRESIDENZA DEL CONSIGLIO DEI MINISTRI PER LA CORRESPONSIONE DI SPECIALI ELARGIZIONI IN FAVORE DELLE VITTIME DEL DISASTRO DI RIGOPIANO</t>
  </si>
  <si>
    <t>N.I.   800</t>
  </si>
  <si>
    <t>SOMMA ASSEGNATA ALLA PRESIDENZA DEL CONSIGLIO DEI MINISTRI DEI MINISTRI PER IL NUCLEO DELLE AZIONI CONCRETE DI MIGLIORAMENTO DELL'EFFICIENZA AMMINISTRATIVA - NUCLEO DELLA CONCRETEZZA</t>
  </si>
  <si>
    <t>N.I.     2129</t>
  </si>
  <si>
    <t>N.I. 865</t>
  </si>
  <si>
    <t>N.I. 7477</t>
  </si>
  <si>
    <t>SOMMA ASSEGNATA ALLA PRESIDENZA DEL CONSIGLIO DEI MINISTRI PER L'AGENZIA SPAZIALE EUROPEA E LA REALIZZAZIONE DI PROGRAMMI SPAZIALI NAZIONALI ED IN COOPERAZIONE INTERNAZIONALE</t>
  </si>
  <si>
    <t>N.I. 869</t>
  </si>
  <si>
    <t>SOMMA ASSEGNATA ALLA PRESIDENZA DEL CONSIGLIO DEI MINISTRI PER LA RIQUALIFICAZIONE DEI LUOGHI CONNESSI AGLI EVENTI STORICI ANCHE DI RILEVANZA INTERNAZIONALE</t>
  </si>
  <si>
    <t>N.I. 7476</t>
  </si>
  <si>
    <t>N.I. 7478</t>
  </si>
  <si>
    <t>N.I. 891</t>
  </si>
  <si>
    <t>SOMMA ASSEGNATA ALLA PRESIDENZA DEL CONSIGLIO DEI MINISTRI PER LA REALIZZAZIONE DEI PROGETTI A CURA DEL COMMISSARIO STRAORDINARIO PER L'ATTUAZIONE DELL'AGENDA DIGITALE - RIPARTO FONDO INVESTIMENTI 2019 - ART. 1, COMMA 95, LEGGE N. 145 DEL 2018</t>
  </si>
  <si>
    <t>Entrate 2019</t>
  </si>
  <si>
    <t>Accertate</t>
  </si>
  <si>
    <t>Riscosse</t>
  </si>
  <si>
    <t>Rimaste da riscuotere</t>
  </si>
  <si>
    <t xml:space="preserve">N.I. 839 </t>
  </si>
  <si>
    <t xml:space="preserve">N.I. 840 </t>
  </si>
  <si>
    <r>
      <t>N.I. 844</t>
    </r>
    <r>
      <rPr>
        <b/>
        <sz val="9"/>
        <color indexed="10"/>
        <rFont val="Tahoma"/>
        <family val="2"/>
      </rPr>
      <t xml:space="preserve"> </t>
    </r>
  </si>
  <si>
    <t xml:space="preserve">N.I. 847 </t>
  </si>
  <si>
    <t>AVANZO DI ESERCIZIO 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</si>
</sst>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_-;\-* #,##0_-;_-* &quot;-&quot;??_-;_-@_-"/>
    <numFmt numFmtId="177" formatCode="_(&quot;$&quot;* #,##0.00_);_(&quot;$&quot;* \(#,##0.00\);_(&quot;$&quot;* &quot;-&quot;??_);_(@_)"/>
    <numFmt numFmtId="178" formatCode="_-[$€-410]\ * #,##0.00_-;\-[$€-410]\ * #,##0.00_-;_-[$€-410]\ * &quot;-&quot;??_-;_-@_-"/>
    <numFmt numFmtId="179" formatCode="#,##0_ ;[Red]\-#,##0\ "/>
    <numFmt numFmtId="180" formatCode="0000"/>
    <numFmt numFmtId="181" formatCode="#,##0.00_ ;[Red]\-#,##0.00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2"/>
      <name val="Verdana"/>
      <family val="2"/>
    </font>
    <font>
      <sz val="8"/>
      <name val="Univers 45 Light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7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0" fillId="0" borderId="0">
      <alignment/>
      <protection/>
    </xf>
    <xf numFmtId="171" fontId="4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178" fontId="8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9" fillId="0" borderId="0">
      <alignment/>
      <protection/>
    </xf>
    <xf numFmtId="178" fontId="1" fillId="0" borderId="0">
      <alignment/>
      <protection/>
    </xf>
    <xf numFmtId="178" fontId="0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0" fontId="33" fillId="0" borderId="0">
      <alignment/>
      <protection/>
    </xf>
    <xf numFmtId="178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33" fillId="0" borderId="0">
      <alignment/>
      <protection/>
    </xf>
    <xf numFmtId="178" fontId="0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178" fontId="0" fillId="0" borderId="0">
      <alignment wrapText="1"/>
      <protection/>
    </xf>
    <xf numFmtId="178" fontId="0" fillId="0" borderId="0">
      <alignment wrapText="1"/>
      <protection/>
    </xf>
    <xf numFmtId="178" fontId="0" fillId="0" borderId="0">
      <alignment wrapText="1"/>
      <protection/>
    </xf>
    <xf numFmtId="178" fontId="0" fillId="0" borderId="0">
      <alignment wrapText="1"/>
      <protection/>
    </xf>
    <xf numFmtId="178" fontId="33" fillId="0" borderId="0">
      <alignment/>
      <protection/>
    </xf>
    <xf numFmtId="178" fontId="33" fillId="0" borderId="0">
      <alignment/>
      <protection/>
    </xf>
    <xf numFmtId="0" fontId="0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0" fontId="0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0" fontId="0" fillId="0" borderId="0">
      <alignment/>
      <protection/>
    </xf>
    <xf numFmtId="178" fontId="33" fillId="0" borderId="0">
      <alignment/>
      <protection/>
    </xf>
    <xf numFmtId="178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33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left" vertical="center" wrapText="1" readingOrder="1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readingOrder="1"/>
    </xf>
    <xf numFmtId="0" fontId="6" fillId="0" borderId="0" xfId="0" applyFont="1" applyAlignment="1">
      <alignment vertical="center"/>
    </xf>
    <xf numFmtId="4" fontId="5" fillId="2" borderId="13" xfId="0" applyNumberFormat="1" applyFont="1" applyFill="1" applyBorder="1" applyAlignment="1">
      <alignment horizontal="right" vertical="center" wrapText="1" readingOrder="1"/>
    </xf>
    <xf numFmtId="0" fontId="5" fillId="34" borderId="10" xfId="0" applyFont="1" applyFill="1" applyBorder="1" applyAlignment="1">
      <alignment horizontal="left" vertical="center"/>
    </xf>
    <xf numFmtId="4" fontId="5" fillId="35" borderId="14" xfId="0" applyNumberFormat="1" applyFont="1" applyFill="1" applyBorder="1" applyAlignment="1">
      <alignment vertical="center"/>
    </xf>
    <xf numFmtId="0" fontId="2" fillId="19" borderId="12" xfId="0" applyFont="1" applyFill="1" applyBorder="1" applyAlignment="1">
      <alignment vertical="center"/>
    </xf>
    <xf numFmtId="0" fontId="2" fillId="19" borderId="15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4" fontId="5" fillId="36" borderId="14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4" fontId="5" fillId="36" borderId="10" xfId="0" applyNumberFormat="1" applyFont="1" applyFill="1" applyBorder="1" applyAlignment="1">
      <alignment vertical="center"/>
    </xf>
    <xf numFmtId="0" fontId="12" fillId="33" borderId="0" xfId="0" applyFont="1" applyFill="1" applyAlignment="1">
      <alignment vertical="center" wrapText="1"/>
    </xf>
    <xf numFmtId="4" fontId="5" fillId="34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33" borderId="0" xfId="0" applyFont="1" applyFill="1" applyAlignment="1">
      <alignment/>
    </xf>
    <xf numFmtId="0" fontId="2" fillId="36" borderId="1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3" fontId="5" fillId="37" borderId="14" xfId="0" applyNumberFormat="1" applyFont="1" applyFill="1" applyBorder="1" applyAlignment="1">
      <alignment horizontal="center" vertical="center" wrapText="1" readingOrder="1"/>
    </xf>
    <xf numFmtId="3" fontId="5" fillId="37" borderId="13" xfId="0" applyNumberFormat="1" applyFont="1" applyFill="1" applyBorder="1" applyAlignment="1">
      <alignment horizontal="center" vertical="center" wrapText="1" readingOrder="1"/>
    </xf>
    <xf numFmtId="3" fontId="5" fillId="37" borderId="11" xfId="0" applyNumberFormat="1" applyFont="1" applyFill="1" applyBorder="1" applyAlignment="1">
      <alignment horizontal="center" vertical="center" wrapText="1" readingOrder="1"/>
    </xf>
    <xf numFmtId="4" fontId="3" fillId="2" borderId="12" xfId="0" applyNumberFormat="1" applyFont="1" applyFill="1" applyBorder="1" applyAlignment="1">
      <alignment horizontal="center" vertical="center" readingOrder="1"/>
    </xf>
    <xf numFmtId="4" fontId="3" fillId="2" borderId="16" xfId="0" applyNumberFormat="1" applyFont="1" applyFill="1" applyBorder="1" applyAlignment="1">
      <alignment horizontal="center" vertical="center" readingOrder="1"/>
    </xf>
    <xf numFmtId="4" fontId="3" fillId="2" borderId="15" xfId="0" applyNumberFormat="1" applyFont="1" applyFill="1" applyBorder="1" applyAlignment="1">
      <alignment horizontal="center" vertical="center" readingOrder="1"/>
    </xf>
    <xf numFmtId="0" fontId="5" fillId="37" borderId="17" xfId="0" applyFont="1" applyFill="1" applyBorder="1" applyAlignment="1">
      <alignment horizontal="center" vertical="center" readingOrder="1"/>
    </xf>
    <xf numFmtId="0" fontId="5" fillId="37" borderId="18" xfId="0" applyFont="1" applyFill="1" applyBorder="1" applyAlignment="1">
      <alignment horizontal="center" vertical="center" readingOrder="1"/>
    </xf>
    <xf numFmtId="0" fontId="5" fillId="37" borderId="19" xfId="0" applyFont="1" applyFill="1" applyBorder="1" applyAlignment="1">
      <alignment horizontal="center" vertical="center" readingOrder="1"/>
    </xf>
    <xf numFmtId="0" fontId="5" fillId="37" borderId="14" xfId="0" applyFont="1" applyFill="1" applyBorder="1" applyAlignment="1">
      <alignment horizontal="center" vertical="center" readingOrder="1"/>
    </xf>
    <xf numFmtId="0" fontId="5" fillId="37" borderId="13" xfId="0" applyFont="1" applyFill="1" applyBorder="1" applyAlignment="1">
      <alignment horizontal="center" vertical="center" readingOrder="1"/>
    </xf>
    <xf numFmtId="0" fontId="5" fillId="37" borderId="11" xfId="0" applyFont="1" applyFill="1" applyBorder="1" applyAlignment="1">
      <alignment horizontal="center" vertical="center" readingOrder="1"/>
    </xf>
    <xf numFmtId="0" fontId="5" fillId="37" borderId="12" xfId="0" applyFont="1" applyFill="1" applyBorder="1" applyAlignment="1">
      <alignment horizontal="center" vertical="center" readingOrder="1"/>
    </xf>
    <xf numFmtId="0" fontId="5" fillId="37" borderId="15" xfId="0" applyFont="1" applyFill="1" applyBorder="1" applyAlignment="1">
      <alignment horizontal="center" vertical="center" readingOrder="1"/>
    </xf>
    <xf numFmtId="3" fontId="5" fillId="37" borderId="12" xfId="0" applyNumberFormat="1" applyFont="1" applyFill="1" applyBorder="1" applyAlignment="1">
      <alignment horizontal="center" vertical="center" wrapText="1" readingOrder="1"/>
    </xf>
    <xf numFmtId="3" fontId="5" fillId="37" borderId="16" xfId="0" applyNumberFormat="1" applyFont="1" applyFill="1" applyBorder="1" applyAlignment="1">
      <alignment horizontal="center" vertical="center" wrapText="1" readingOrder="1"/>
    </xf>
    <xf numFmtId="3" fontId="5" fillId="37" borderId="15" xfId="0" applyNumberFormat="1" applyFont="1" applyFill="1" applyBorder="1" applyAlignment="1">
      <alignment horizontal="center" vertical="center" wrapText="1" readingOrder="1"/>
    </xf>
  </cellXfs>
  <cellStyles count="171">
    <cellStyle name="Normal" xfId="0"/>
    <cellStyle name="# Historical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Comma_Axmann Utopia toolbox all_in_one" xfId="45"/>
    <cellStyle name="Currency_Axmann Utopia toolbox all_in_one" xfId="46"/>
    <cellStyle name="Dezimal__Utopia Index Index und Guidance (Deutsch)" xfId="47"/>
    <cellStyle name="Euro" xfId="48"/>
    <cellStyle name="Euro 2" xfId="49"/>
    <cellStyle name="Euro 3" xfId="50"/>
    <cellStyle name="Input" xfId="51"/>
    <cellStyle name="Comma" xfId="52"/>
    <cellStyle name="Comma [0]" xfId="53"/>
    <cellStyle name="Migliaia [0] 2" xfId="54"/>
    <cellStyle name="Migliaia [0] 3" xfId="55"/>
    <cellStyle name="Migliaia [0] 4" xfId="56"/>
    <cellStyle name="Migliaia [0] 5" xfId="57"/>
    <cellStyle name="Migliaia [0] 6" xfId="58"/>
    <cellStyle name="Migliaia 10" xfId="59"/>
    <cellStyle name="Migliaia 11" xfId="60"/>
    <cellStyle name="Migliaia 12" xfId="61"/>
    <cellStyle name="Migliaia 13" xfId="62"/>
    <cellStyle name="Migliaia 14" xfId="63"/>
    <cellStyle name="Migliaia 15" xfId="64"/>
    <cellStyle name="Migliaia 16" xfId="65"/>
    <cellStyle name="Migliaia 17" xfId="66"/>
    <cellStyle name="Migliaia 18" xfId="67"/>
    <cellStyle name="Migliaia 2" xfId="68"/>
    <cellStyle name="Migliaia 2 2" xfId="69"/>
    <cellStyle name="Migliaia 2 3" xfId="70"/>
    <cellStyle name="Migliaia 2 3 2" xfId="71"/>
    <cellStyle name="Migliaia 2 4" xfId="72"/>
    <cellStyle name="Migliaia 2 4 2" xfId="73"/>
    <cellStyle name="Migliaia 3" xfId="74"/>
    <cellStyle name="Migliaia 3 2" xfId="75"/>
    <cellStyle name="Migliaia 4" xfId="76"/>
    <cellStyle name="Migliaia 4 2" xfId="77"/>
    <cellStyle name="Migliaia 5" xfId="78"/>
    <cellStyle name="Migliaia 6" xfId="79"/>
    <cellStyle name="Migliaia 7" xfId="80"/>
    <cellStyle name="Migliaia 8" xfId="81"/>
    <cellStyle name="Migliaia 9" xfId="82"/>
    <cellStyle name="Migliaia 9 2" xfId="83"/>
    <cellStyle name="Neutrale" xfId="84"/>
    <cellStyle name="Normal_download.asp?objectid=18424" xfId="85"/>
    <cellStyle name="Normale 10" xfId="86"/>
    <cellStyle name="Normale 10 2" xfId="87"/>
    <cellStyle name="Normale 10 3" xfId="88"/>
    <cellStyle name="Normale 11" xfId="89"/>
    <cellStyle name="Normale 12" xfId="90"/>
    <cellStyle name="Normale 13" xfId="91"/>
    <cellStyle name="Normale 14" xfId="92"/>
    <cellStyle name="Normale 15" xfId="93"/>
    <cellStyle name="Normale 16" xfId="94"/>
    <cellStyle name="Normale 17" xfId="95"/>
    <cellStyle name="Normale 18" xfId="96"/>
    <cellStyle name="Normale 19" xfId="97"/>
    <cellStyle name="Normale 19 2" xfId="98"/>
    <cellStyle name="Normale 2" xfId="99"/>
    <cellStyle name="Normale 2 10" xfId="100"/>
    <cellStyle name="Normale 2 11" xfId="101"/>
    <cellStyle name="Normale 2 2" xfId="102"/>
    <cellStyle name="Normale 2 2 2" xfId="103"/>
    <cellStyle name="Normale 2 3" xfId="104"/>
    <cellStyle name="Normale 2 4" xfId="105"/>
    <cellStyle name="Normale 2 4 2" xfId="106"/>
    <cellStyle name="Normale 2 4_Bilancino_al_1_febbraio_2011" xfId="107"/>
    <cellStyle name="Normale 2 5" xfId="108"/>
    <cellStyle name="Normale 2 6" xfId="109"/>
    <cellStyle name="Normale 2 7" xfId="110"/>
    <cellStyle name="Normale 2 8" xfId="111"/>
    <cellStyle name="Normale 2 9" xfId="112"/>
    <cellStyle name="Normale 20" xfId="113"/>
    <cellStyle name="Normale 20 2" xfId="114"/>
    <cellStyle name="Normale 20 3" xfId="115"/>
    <cellStyle name="Normale 21" xfId="116"/>
    <cellStyle name="Normale 21 2" xfId="117"/>
    <cellStyle name="Normale 22" xfId="118"/>
    <cellStyle name="Normale 23" xfId="119"/>
    <cellStyle name="Normale 24" xfId="120"/>
    <cellStyle name="Normale 25" xfId="121"/>
    <cellStyle name="Normale 26" xfId="122"/>
    <cellStyle name="Normale 26 2" xfId="123"/>
    <cellStyle name="Normale 27" xfId="124"/>
    <cellStyle name="Normale 28" xfId="125"/>
    <cellStyle name="Normale 28 2" xfId="126"/>
    <cellStyle name="Normale 29" xfId="127"/>
    <cellStyle name="Normale 29 2" xfId="128"/>
    <cellStyle name="Normale 3" xfId="129"/>
    <cellStyle name="Normale 3 2" xfId="130"/>
    <cellStyle name="Normale 3 2 2" xfId="131"/>
    <cellStyle name="Normale 3 3" xfId="132"/>
    <cellStyle name="Normale 30" xfId="133"/>
    <cellStyle name="Normale 30 2" xfId="134"/>
    <cellStyle name="Normale 31" xfId="135"/>
    <cellStyle name="Normale 31 2" xfId="136"/>
    <cellStyle name="Normale 32" xfId="137"/>
    <cellStyle name="Normale 32 2" xfId="138"/>
    <cellStyle name="Normale 33" xfId="139"/>
    <cellStyle name="Normale 33 2" xfId="140"/>
    <cellStyle name="Normale 34" xfId="141"/>
    <cellStyle name="Normale 35" xfId="142"/>
    <cellStyle name="Normale 36" xfId="143"/>
    <cellStyle name="Normale 37" xfId="144"/>
    <cellStyle name="Normale 38" xfId="145"/>
    <cellStyle name="Normale 39" xfId="146"/>
    <cellStyle name="Normale 4" xfId="147"/>
    <cellStyle name="Normale 4 2" xfId="148"/>
    <cellStyle name="Normale 5" xfId="149"/>
    <cellStyle name="Normale 5 2" xfId="150"/>
    <cellStyle name="Normale 6" xfId="151"/>
    <cellStyle name="Normale 6 2" xfId="152"/>
    <cellStyle name="Normale 7" xfId="153"/>
    <cellStyle name="Normale 7 2" xfId="154"/>
    <cellStyle name="Normale 7_702 al 13-01-2011" xfId="155"/>
    <cellStyle name="Normale 8" xfId="156"/>
    <cellStyle name="Normale 9" xfId="157"/>
    <cellStyle name="Nota" xfId="158"/>
    <cellStyle name="Output" xfId="159"/>
    <cellStyle name="Percent" xfId="160"/>
    <cellStyle name="Percentuale 2" xfId="161"/>
    <cellStyle name="Percentuale 2 2" xfId="162"/>
    <cellStyle name="Percentuale 2 2 2" xfId="163"/>
    <cellStyle name="Percentuale 2 2 3" xfId="164"/>
    <cellStyle name="Percentuale 2 3" xfId="165"/>
    <cellStyle name="Percentuale 3" xfId="166"/>
    <cellStyle name="Percentuale 4" xfId="167"/>
    <cellStyle name="Standard__Utopia Index Index und Guidance (Deutsch)" xfId="168"/>
    <cellStyle name="Testo avviso" xfId="169"/>
    <cellStyle name="Testo descrittivo" xfId="170"/>
    <cellStyle name="Titolo" xfId="171"/>
    <cellStyle name="Titolo 1" xfId="172"/>
    <cellStyle name="Titolo 2" xfId="173"/>
    <cellStyle name="Titolo 3" xfId="174"/>
    <cellStyle name="Titolo 4" xfId="175"/>
    <cellStyle name="Totale" xfId="176"/>
    <cellStyle name="Valore non valido" xfId="177"/>
    <cellStyle name="Valore valido" xfId="178"/>
    <cellStyle name="Currency" xfId="179"/>
    <cellStyle name="Currency [0]" xfId="180"/>
    <cellStyle name="Valuta 2" xfId="181"/>
    <cellStyle name="Valuta 3" xfId="182"/>
    <cellStyle name="Valuta 4" xfId="183"/>
    <cellStyle name="Valuta 5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01"/>
  <sheetViews>
    <sheetView showGridLines="0" tabSelected="1" zoomScale="90" zoomScaleNormal="90" workbookViewId="0" topLeftCell="A1">
      <selection activeCell="C106" sqref="C106"/>
    </sheetView>
  </sheetViews>
  <sheetFormatPr defaultColWidth="9.140625" defaultRowHeight="12.75"/>
  <cols>
    <col min="1" max="1" width="6.57421875" style="7" customWidth="1"/>
    <col min="2" max="2" width="6.57421875" style="8" customWidth="1"/>
    <col min="3" max="3" width="80.140625" style="20" customWidth="1"/>
    <col min="4" max="5" width="25.7109375" style="2" hidden="1" customWidth="1"/>
    <col min="6" max="11" width="18.28125" style="2" customWidth="1"/>
    <col min="12" max="16384" width="9.140625" style="20" customWidth="1"/>
  </cols>
  <sheetData>
    <row r="1" spans="1:11" s="19" customFormat="1" ht="22.5" customHeight="1">
      <c r="A1" s="55" t="s">
        <v>5</v>
      </c>
      <c r="B1" s="56"/>
      <c r="C1" s="52" t="s">
        <v>0</v>
      </c>
      <c r="D1" s="43" t="s">
        <v>42</v>
      </c>
      <c r="E1" s="43" t="s">
        <v>2</v>
      </c>
      <c r="F1" s="43" t="s">
        <v>83</v>
      </c>
      <c r="G1" s="43" t="s">
        <v>2</v>
      </c>
      <c r="H1" s="43" t="s">
        <v>98</v>
      </c>
      <c r="I1" s="57" t="s">
        <v>137</v>
      </c>
      <c r="J1" s="58"/>
      <c r="K1" s="59"/>
    </row>
    <row r="2" spans="1:11" s="19" customFormat="1" ht="17.25" customHeight="1">
      <c r="A2" s="49" t="s">
        <v>6</v>
      </c>
      <c r="B2" s="52" t="s">
        <v>7</v>
      </c>
      <c r="C2" s="53"/>
      <c r="D2" s="44"/>
      <c r="E2" s="44"/>
      <c r="F2" s="44"/>
      <c r="G2" s="44"/>
      <c r="H2" s="44"/>
      <c r="I2" s="43" t="s">
        <v>138</v>
      </c>
      <c r="J2" s="43" t="s">
        <v>139</v>
      </c>
      <c r="K2" s="43" t="s">
        <v>140</v>
      </c>
    </row>
    <row r="3" spans="1:11" ht="5.25" customHeight="1">
      <c r="A3" s="50"/>
      <c r="B3" s="53"/>
      <c r="C3" s="53"/>
      <c r="D3" s="44"/>
      <c r="E3" s="44"/>
      <c r="F3" s="44"/>
      <c r="G3" s="44"/>
      <c r="H3" s="44"/>
      <c r="I3" s="44"/>
      <c r="J3" s="44"/>
      <c r="K3" s="44"/>
    </row>
    <row r="4" spans="1:11" ht="10.5" customHeight="1">
      <c r="A4" s="51"/>
      <c r="B4" s="54"/>
      <c r="C4" s="54"/>
      <c r="D4" s="45"/>
      <c r="E4" s="45"/>
      <c r="F4" s="45"/>
      <c r="G4" s="45"/>
      <c r="H4" s="45"/>
      <c r="I4" s="45"/>
      <c r="J4" s="45"/>
      <c r="K4" s="45"/>
    </row>
    <row r="5" spans="1:11" ht="24.75" customHeight="1">
      <c r="A5" s="46" t="s">
        <v>3</v>
      </c>
      <c r="B5" s="47"/>
      <c r="C5" s="48"/>
      <c r="D5" s="21">
        <f aca="true" t="shared" si="0" ref="D5:K5">D6+D77+D99</f>
        <v>1315422230</v>
      </c>
      <c r="E5" s="21">
        <f t="shared" si="0"/>
        <v>749543920</v>
      </c>
      <c r="F5" s="21">
        <f t="shared" si="0"/>
        <v>2141411063</v>
      </c>
      <c r="G5" s="21">
        <f t="shared" si="0"/>
        <v>4446231605.55</v>
      </c>
      <c r="H5" s="21">
        <f t="shared" si="0"/>
        <v>6587642668.55</v>
      </c>
      <c r="I5" s="21">
        <f t="shared" si="0"/>
        <v>6587642668.55</v>
      </c>
      <c r="J5" s="21">
        <f t="shared" si="0"/>
        <v>6587642668.55</v>
      </c>
      <c r="K5" s="21">
        <f t="shared" si="0"/>
        <v>0</v>
      </c>
    </row>
    <row r="6" spans="1:11" ht="17.25" customHeight="1">
      <c r="A6" s="39" t="s">
        <v>26</v>
      </c>
      <c r="B6" s="40"/>
      <c r="C6" s="22" t="s">
        <v>30</v>
      </c>
      <c r="D6" s="23">
        <f aca="true" t="shared" si="1" ref="D6:K6">D7+D58</f>
        <v>1315422230</v>
      </c>
      <c r="E6" s="23">
        <f t="shared" si="1"/>
        <v>749543920</v>
      </c>
      <c r="F6" s="23">
        <f t="shared" si="1"/>
        <v>2141411063</v>
      </c>
      <c r="G6" s="23">
        <f t="shared" si="1"/>
        <v>2062973941</v>
      </c>
      <c r="H6" s="23">
        <f t="shared" si="1"/>
        <v>4204385004</v>
      </c>
      <c r="I6" s="23">
        <f t="shared" si="1"/>
        <v>4204385004</v>
      </c>
      <c r="J6" s="23">
        <f t="shared" si="1"/>
        <v>4204385004</v>
      </c>
      <c r="K6" s="23">
        <f t="shared" si="1"/>
        <v>0</v>
      </c>
    </row>
    <row r="7" spans="1:11" ht="29.25" customHeight="1">
      <c r="A7" s="24" t="s">
        <v>31</v>
      </c>
      <c r="B7" s="25"/>
      <c r="C7" s="26" t="s">
        <v>32</v>
      </c>
      <c r="D7" s="27">
        <f>SUM(D9:D56)</f>
        <v>911860062</v>
      </c>
      <c r="E7" s="27">
        <f>SUM(E9:E56)</f>
        <v>275588024</v>
      </c>
      <c r="F7" s="27">
        <f aca="true" t="shared" si="2" ref="F7:K7">SUM(F8:F57)</f>
        <v>1263892999</v>
      </c>
      <c r="G7" s="27">
        <f t="shared" si="2"/>
        <v>261919441</v>
      </c>
      <c r="H7" s="27">
        <f t="shared" si="2"/>
        <v>1525812440</v>
      </c>
      <c r="I7" s="27">
        <f t="shared" si="2"/>
        <v>1525812440</v>
      </c>
      <c r="J7" s="27">
        <f t="shared" si="2"/>
        <v>1525812440</v>
      </c>
      <c r="K7" s="27">
        <f t="shared" si="2"/>
        <v>0</v>
      </c>
    </row>
    <row r="8" spans="1:11" s="29" customFormat="1" ht="42.75" customHeight="1">
      <c r="A8" s="9" t="s">
        <v>127</v>
      </c>
      <c r="B8" s="10" t="s">
        <v>125</v>
      </c>
      <c r="C8" s="14" t="s">
        <v>126</v>
      </c>
      <c r="D8" s="28">
        <v>332284518</v>
      </c>
      <c r="E8" s="28">
        <f>F8-D8</f>
        <v>-332284518</v>
      </c>
      <c r="F8" s="28">
        <v>0</v>
      </c>
      <c r="G8" s="28">
        <v>4153160</v>
      </c>
      <c r="H8" s="28">
        <f>F8+G8</f>
        <v>4153160</v>
      </c>
      <c r="I8" s="28">
        <f>H8</f>
        <v>4153160</v>
      </c>
      <c r="J8" s="28">
        <f>H8</f>
        <v>4153160</v>
      </c>
      <c r="K8" s="28">
        <v>0</v>
      </c>
    </row>
    <row r="9" spans="1:11" s="29" customFormat="1" ht="49.5" customHeight="1">
      <c r="A9" s="9">
        <v>2183</v>
      </c>
      <c r="B9" s="10">
        <v>801</v>
      </c>
      <c r="C9" s="13" t="s">
        <v>63</v>
      </c>
      <c r="D9" s="28">
        <v>3098000</v>
      </c>
      <c r="E9" s="28">
        <f>F9-D9</f>
        <v>6892250</v>
      </c>
      <c r="F9" s="28">
        <v>9990250</v>
      </c>
      <c r="G9" s="28">
        <v>0</v>
      </c>
      <c r="H9" s="28">
        <f>F9+G9</f>
        <v>9990250</v>
      </c>
      <c r="I9" s="28">
        <f aca="true" t="shared" si="3" ref="I9:I72">H9</f>
        <v>9990250</v>
      </c>
      <c r="J9" s="28">
        <f aca="true" t="shared" si="4" ref="J9:J57">H9</f>
        <v>9990250</v>
      </c>
      <c r="K9" s="28">
        <v>0</v>
      </c>
    </row>
    <row r="10" spans="1:11" s="29" customFormat="1" ht="17.25" customHeight="1">
      <c r="A10" s="9">
        <v>2185</v>
      </c>
      <c r="B10" s="10">
        <v>802</v>
      </c>
      <c r="C10" s="13" t="s">
        <v>8</v>
      </c>
      <c r="D10" s="28">
        <v>111267008</v>
      </c>
      <c r="E10" s="28">
        <f>F10-D10</f>
        <v>36878312</v>
      </c>
      <c r="F10" s="28">
        <v>148145320</v>
      </c>
      <c r="G10" s="28">
        <v>39660000</v>
      </c>
      <c r="H10" s="28">
        <f aca="true" t="shared" si="5" ref="H10:H57">F10+G10</f>
        <v>187805320</v>
      </c>
      <c r="I10" s="28">
        <f t="shared" si="3"/>
        <v>187805320</v>
      </c>
      <c r="J10" s="28">
        <f t="shared" si="4"/>
        <v>187805320</v>
      </c>
      <c r="K10" s="28">
        <v>0</v>
      </c>
    </row>
    <row r="11" spans="1:11" s="29" customFormat="1" ht="26.25" customHeight="1">
      <c r="A11" s="9">
        <v>2157</v>
      </c>
      <c r="B11" s="10" t="s">
        <v>107</v>
      </c>
      <c r="C11" s="13" t="s">
        <v>105</v>
      </c>
      <c r="D11" s="28"/>
      <c r="E11" s="28"/>
      <c r="F11" s="28">
        <v>0</v>
      </c>
      <c r="G11" s="28">
        <v>800000</v>
      </c>
      <c r="H11" s="28">
        <f t="shared" si="5"/>
        <v>800000</v>
      </c>
      <c r="I11" s="28">
        <f t="shared" si="3"/>
        <v>800000</v>
      </c>
      <c r="J11" s="28">
        <f t="shared" si="4"/>
        <v>800000</v>
      </c>
      <c r="K11" s="28">
        <v>0</v>
      </c>
    </row>
    <row r="12" spans="1:11" s="29" customFormat="1" ht="24" customHeight="1">
      <c r="A12" s="9">
        <v>2121</v>
      </c>
      <c r="B12" s="10" t="s">
        <v>108</v>
      </c>
      <c r="C12" s="13" t="s">
        <v>101</v>
      </c>
      <c r="D12" s="28"/>
      <c r="E12" s="28"/>
      <c r="F12" s="28">
        <v>0</v>
      </c>
      <c r="G12" s="28">
        <v>3000000</v>
      </c>
      <c r="H12" s="28">
        <f t="shared" si="5"/>
        <v>3000000</v>
      </c>
      <c r="I12" s="28">
        <f t="shared" si="3"/>
        <v>3000000</v>
      </c>
      <c r="J12" s="28">
        <f t="shared" si="4"/>
        <v>3000000</v>
      </c>
      <c r="K12" s="28">
        <v>0</v>
      </c>
    </row>
    <row r="13" spans="1:11" s="29" customFormat="1" ht="26.25" customHeight="1">
      <c r="A13" s="9">
        <v>2122</v>
      </c>
      <c r="B13" s="10" t="s">
        <v>109</v>
      </c>
      <c r="C13" s="13" t="s">
        <v>103</v>
      </c>
      <c r="D13" s="28"/>
      <c r="E13" s="28"/>
      <c r="F13" s="28">
        <v>0</v>
      </c>
      <c r="G13" s="28">
        <v>3000000</v>
      </c>
      <c r="H13" s="28">
        <f t="shared" si="5"/>
        <v>3000000</v>
      </c>
      <c r="I13" s="28">
        <f t="shared" si="3"/>
        <v>3000000</v>
      </c>
      <c r="J13" s="28">
        <f t="shared" si="4"/>
        <v>3000000</v>
      </c>
      <c r="K13" s="28">
        <v>0</v>
      </c>
    </row>
    <row r="14" spans="1:11" s="29" customFormat="1" ht="31.5" customHeight="1">
      <c r="A14" s="9">
        <v>2138</v>
      </c>
      <c r="B14" s="10" t="s">
        <v>110</v>
      </c>
      <c r="C14" s="13" t="s">
        <v>102</v>
      </c>
      <c r="D14" s="28"/>
      <c r="E14" s="28"/>
      <c r="F14" s="28">
        <v>0</v>
      </c>
      <c r="G14" s="28">
        <v>1500000</v>
      </c>
      <c r="H14" s="28">
        <f t="shared" si="5"/>
        <v>1500000</v>
      </c>
      <c r="I14" s="28">
        <f t="shared" si="3"/>
        <v>1500000</v>
      </c>
      <c r="J14" s="28">
        <f t="shared" si="4"/>
        <v>1500000</v>
      </c>
      <c r="K14" s="28">
        <v>0</v>
      </c>
    </row>
    <row r="15" spans="1:11" s="29" customFormat="1" ht="31.5" customHeight="1">
      <c r="A15" s="9">
        <v>2133</v>
      </c>
      <c r="B15" s="10">
        <v>808</v>
      </c>
      <c r="C15" s="13" t="s">
        <v>53</v>
      </c>
      <c r="D15" s="28">
        <v>3965061</v>
      </c>
      <c r="E15" s="28">
        <f aca="true" t="shared" si="6" ref="E15:E56">F15-D15</f>
        <v>0</v>
      </c>
      <c r="F15" s="28">
        <v>3965061</v>
      </c>
      <c r="G15" s="28">
        <v>0</v>
      </c>
      <c r="H15" s="28">
        <f t="shared" si="5"/>
        <v>3965061</v>
      </c>
      <c r="I15" s="28">
        <f t="shared" si="3"/>
        <v>3965061</v>
      </c>
      <c r="J15" s="28">
        <f t="shared" si="4"/>
        <v>3965061</v>
      </c>
      <c r="K15" s="28">
        <v>0</v>
      </c>
    </row>
    <row r="16" spans="1:11" s="29" customFormat="1" ht="28.5" customHeight="1">
      <c r="A16" s="9">
        <v>2102</v>
      </c>
      <c r="B16" s="10">
        <v>809</v>
      </c>
      <c r="C16" s="13" t="s">
        <v>65</v>
      </c>
      <c r="D16" s="28">
        <v>5144858</v>
      </c>
      <c r="E16" s="28">
        <f t="shared" si="6"/>
        <v>102787626</v>
      </c>
      <c r="F16" s="28">
        <v>107932484</v>
      </c>
      <c r="G16" s="28">
        <v>0</v>
      </c>
      <c r="H16" s="28">
        <f t="shared" si="5"/>
        <v>107932484</v>
      </c>
      <c r="I16" s="28">
        <f t="shared" si="3"/>
        <v>107932484</v>
      </c>
      <c r="J16" s="28">
        <f t="shared" si="4"/>
        <v>107932484</v>
      </c>
      <c r="K16" s="28">
        <v>0</v>
      </c>
    </row>
    <row r="17" spans="1:11" s="29" customFormat="1" ht="52.5" customHeight="1">
      <c r="A17" s="9">
        <v>2186</v>
      </c>
      <c r="B17" s="10">
        <v>811</v>
      </c>
      <c r="C17" s="13" t="s">
        <v>64</v>
      </c>
      <c r="D17" s="28">
        <v>5605266</v>
      </c>
      <c r="E17" s="28">
        <f t="shared" si="6"/>
        <v>-989143</v>
      </c>
      <c r="F17" s="28">
        <v>4616123</v>
      </c>
      <c r="G17" s="28">
        <v>0</v>
      </c>
      <c r="H17" s="28">
        <f t="shared" si="5"/>
        <v>4616123</v>
      </c>
      <c r="I17" s="28">
        <f t="shared" si="3"/>
        <v>4616123</v>
      </c>
      <c r="J17" s="28">
        <f t="shared" si="4"/>
        <v>4616123</v>
      </c>
      <c r="K17" s="28">
        <v>0</v>
      </c>
    </row>
    <row r="18" spans="1:11" s="29" customFormat="1" ht="73.5" customHeight="1">
      <c r="A18" s="9">
        <v>2780</v>
      </c>
      <c r="B18" s="10">
        <v>812</v>
      </c>
      <c r="C18" s="13" t="s">
        <v>50</v>
      </c>
      <c r="D18" s="28">
        <v>50000000</v>
      </c>
      <c r="E18" s="28">
        <f t="shared" si="6"/>
        <v>-12140542</v>
      </c>
      <c r="F18" s="28">
        <v>37859458</v>
      </c>
      <c r="G18" s="28">
        <v>22090327</v>
      </c>
      <c r="H18" s="28">
        <f t="shared" si="5"/>
        <v>59949785</v>
      </c>
      <c r="I18" s="28">
        <f t="shared" si="3"/>
        <v>59949785</v>
      </c>
      <c r="J18" s="28">
        <f t="shared" si="4"/>
        <v>59949785</v>
      </c>
      <c r="K18" s="28">
        <v>0</v>
      </c>
    </row>
    <row r="19" spans="1:11" s="29" customFormat="1" ht="28.5" customHeight="1">
      <c r="A19" s="9">
        <v>2108</v>
      </c>
      <c r="B19" s="10">
        <v>815</v>
      </c>
      <c r="C19" s="13" t="s">
        <v>66</v>
      </c>
      <c r="D19" s="28">
        <v>70120257</v>
      </c>
      <c r="E19" s="28">
        <f t="shared" si="6"/>
        <v>-7819354</v>
      </c>
      <c r="F19" s="28">
        <v>62300903</v>
      </c>
      <c r="G19" s="28">
        <v>0</v>
      </c>
      <c r="H19" s="28">
        <f t="shared" si="5"/>
        <v>62300903</v>
      </c>
      <c r="I19" s="28">
        <f t="shared" si="3"/>
        <v>62300903</v>
      </c>
      <c r="J19" s="28">
        <f t="shared" si="4"/>
        <v>62300903</v>
      </c>
      <c r="K19" s="28">
        <v>0</v>
      </c>
    </row>
    <row r="20" spans="1:11" s="29" customFormat="1" ht="28.5" customHeight="1">
      <c r="A20" s="9">
        <v>2111</v>
      </c>
      <c r="B20" s="10">
        <v>816</v>
      </c>
      <c r="C20" s="13" t="s">
        <v>99</v>
      </c>
      <c r="D20" s="28"/>
      <c r="E20" s="28"/>
      <c r="F20" s="28">
        <v>0</v>
      </c>
      <c r="G20" s="28">
        <v>5000000</v>
      </c>
      <c r="H20" s="28">
        <f t="shared" si="5"/>
        <v>5000000</v>
      </c>
      <c r="I20" s="28">
        <f t="shared" si="3"/>
        <v>5000000</v>
      </c>
      <c r="J20" s="28">
        <f t="shared" si="4"/>
        <v>5000000</v>
      </c>
      <c r="K20" s="28">
        <v>0</v>
      </c>
    </row>
    <row r="21" spans="1:11" s="29" customFormat="1" ht="29.25" customHeight="1">
      <c r="A21" s="9">
        <v>2106</v>
      </c>
      <c r="B21" s="10">
        <v>817</v>
      </c>
      <c r="C21" s="13" t="s">
        <v>67</v>
      </c>
      <c r="D21" s="28">
        <v>4775870</v>
      </c>
      <c r="E21" s="28">
        <f t="shared" si="6"/>
        <v>32545659</v>
      </c>
      <c r="F21" s="28">
        <v>37321529</v>
      </c>
      <c r="G21" s="28">
        <v>0</v>
      </c>
      <c r="H21" s="28">
        <f t="shared" si="5"/>
        <v>37321529</v>
      </c>
      <c r="I21" s="28">
        <f t="shared" si="3"/>
        <v>37321529</v>
      </c>
      <c r="J21" s="28">
        <f t="shared" si="4"/>
        <v>37321529</v>
      </c>
      <c r="K21" s="28">
        <v>0</v>
      </c>
    </row>
    <row r="22" spans="1:11" s="29" customFormat="1" ht="39.75" customHeight="1">
      <c r="A22" s="9">
        <v>2099</v>
      </c>
      <c r="B22" s="10">
        <v>818</v>
      </c>
      <c r="C22" s="13" t="s">
        <v>68</v>
      </c>
      <c r="D22" s="28">
        <v>20910000</v>
      </c>
      <c r="E22" s="28">
        <f t="shared" si="6"/>
        <v>76379496</v>
      </c>
      <c r="F22" s="28">
        <v>97289496</v>
      </c>
      <c r="G22" s="28">
        <v>-50000000</v>
      </c>
      <c r="H22" s="28">
        <f t="shared" si="5"/>
        <v>47289496</v>
      </c>
      <c r="I22" s="28">
        <f t="shared" si="3"/>
        <v>47289496</v>
      </c>
      <c r="J22" s="28">
        <f t="shared" si="4"/>
        <v>47289496</v>
      </c>
      <c r="K22" s="28">
        <v>0</v>
      </c>
    </row>
    <row r="23" spans="1:11" s="29" customFormat="1" ht="34.5" customHeight="1">
      <c r="A23" s="9">
        <v>2153</v>
      </c>
      <c r="B23" s="10" t="s">
        <v>111</v>
      </c>
      <c r="C23" s="13" t="s">
        <v>106</v>
      </c>
      <c r="D23" s="28"/>
      <c r="E23" s="28"/>
      <c r="F23" s="28">
        <v>0</v>
      </c>
      <c r="G23" s="28">
        <v>200000</v>
      </c>
      <c r="H23" s="28">
        <f t="shared" si="5"/>
        <v>200000</v>
      </c>
      <c r="I23" s="28">
        <f t="shared" si="3"/>
        <v>200000</v>
      </c>
      <c r="J23" s="28">
        <f t="shared" si="4"/>
        <v>200000</v>
      </c>
      <c r="K23" s="28">
        <v>0</v>
      </c>
    </row>
    <row r="24" spans="1:11" s="29" customFormat="1" ht="18" customHeight="1">
      <c r="A24" s="9">
        <v>2120</v>
      </c>
      <c r="B24" s="10">
        <v>820</v>
      </c>
      <c r="C24" s="14" t="s">
        <v>44</v>
      </c>
      <c r="D24" s="28">
        <v>332284518</v>
      </c>
      <c r="E24" s="28">
        <f t="shared" si="6"/>
        <v>1012341</v>
      </c>
      <c r="F24" s="28">
        <v>333296859</v>
      </c>
      <c r="G24" s="28">
        <v>18000000</v>
      </c>
      <c r="H24" s="28">
        <f t="shared" si="5"/>
        <v>351296859</v>
      </c>
      <c r="I24" s="28">
        <f t="shared" si="3"/>
        <v>351296859</v>
      </c>
      <c r="J24" s="28">
        <f t="shared" si="4"/>
        <v>351296859</v>
      </c>
      <c r="K24" s="28">
        <v>0</v>
      </c>
    </row>
    <row r="25" spans="1:11" s="29" customFormat="1" ht="27" customHeight="1">
      <c r="A25" s="9">
        <v>2113</v>
      </c>
      <c r="B25" s="10">
        <v>821</v>
      </c>
      <c r="C25" s="13" t="s">
        <v>69</v>
      </c>
      <c r="D25" s="28">
        <v>4874254</v>
      </c>
      <c r="E25" s="28">
        <f t="shared" si="6"/>
        <v>-373485</v>
      </c>
      <c r="F25" s="28">
        <v>4500769</v>
      </c>
      <c r="G25" s="28">
        <v>12100681</v>
      </c>
      <c r="H25" s="28">
        <f t="shared" si="5"/>
        <v>16601450</v>
      </c>
      <c r="I25" s="28">
        <f t="shared" si="3"/>
        <v>16601450</v>
      </c>
      <c r="J25" s="28">
        <f t="shared" si="4"/>
        <v>16601450</v>
      </c>
      <c r="K25" s="28">
        <v>0</v>
      </c>
    </row>
    <row r="26" spans="1:11" s="29" customFormat="1" ht="27" customHeight="1">
      <c r="A26" s="9">
        <v>2123</v>
      </c>
      <c r="B26" s="10">
        <v>822</v>
      </c>
      <c r="C26" s="13" t="s">
        <v>54</v>
      </c>
      <c r="D26" s="28">
        <v>1452000</v>
      </c>
      <c r="E26" s="28">
        <f t="shared" si="6"/>
        <v>-110987</v>
      </c>
      <c r="F26" s="28">
        <v>1341013</v>
      </c>
      <c r="G26" s="28">
        <v>0</v>
      </c>
      <c r="H26" s="28">
        <f t="shared" si="5"/>
        <v>1341013</v>
      </c>
      <c r="I26" s="28">
        <f t="shared" si="3"/>
        <v>1341013</v>
      </c>
      <c r="J26" s="28">
        <f t="shared" si="4"/>
        <v>1341013</v>
      </c>
      <c r="K26" s="28">
        <v>0</v>
      </c>
    </row>
    <row r="27" spans="1:11" s="29" customFormat="1" ht="15.75" customHeight="1">
      <c r="A27" s="9">
        <v>5210</v>
      </c>
      <c r="B27" s="10">
        <v>823</v>
      </c>
      <c r="C27" s="14" t="s">
        <v>1</v>
      </c>
      <c r="D27" s="28">
        <v>2309603</v>
      </c>
      <c r="E27" s="28">
        <f t="shared" si="6"/>
        <v>-164015</v>
      </c>
      <c r="F27" s="28">
        <v>2145588</v>
      </c>
      <c r="G27" s="28">
        <v>0</v>
      </c>
      <c r="H27" s="28">
        <f t="shared" si="5"/>
        <v>2145588</v>
      </c>
      <c r="I27" s="28">
        <f t="shared" si="3"/>
        <v>2145588</v>
      </c>
      <c r="J27" s="28">
        <f t="shared" si="4"/>
        <v>2145588</v>
      </c>
      <c r="K27" s="28">
        <v>0</v>
      </c>
    </row>
    <row r="28" spans="1:11" s="29" customFormat="1" ht="15.75" customHeight="1">
      <c r="A28" s="9">
        <v>5211</v>
      </c>
      <c r="B28" s="10">
        <v>824</v>
      </c>
      <c r="C28" s="13" t="s">
        <v>9</v>
      </c>
      <c r="D28" s="28">
        <v>998522</v>
      </c>
      <c r="E28" s="28">
        <f t="shared" si="6"/>
        <v>-76323</v>
      </c>
      <c r="F28" s="28">
        <v>922199</v>
      </c>
      <c r="G28" s="28">
        <v>0</v>
      </c>
      <c r="H28" s="28">
        <f t="shared" si="5"/>
        <v>922199</v>
      </c>
      <c r="I28" s="28">
        <f t="shared" si="3"/>
        <v>922199</v>
      </c>
      <c r="J28" s="28">
        <f t="shared" si="4"/>
        <v>922199</v>
      </c>
      <c r="K28" s="28">
        <v>0</v>
      </c>
    </row>
    <row r="29" spans="1:11" s="29" customFormat="1" ht="30" customHeight="1">
      <c r="A29" s="9">
        <v>2098</v>
      </c>
      <c r="B29" s="10">
        <v>825</v>
      </c>
      <c r="C29" s="13" t="s">
        <v>60</v>
      </c>
      <c r="D29" s="28">
        <v>2400000</v>
      </c>
      <c r="E29" s="28">
        <f t="shared" si="6"/>
        <v>-2400000</v>
      </c>
      <c r="F29" s="28">
        <v>0</v>
      </c>
      <c r="G29" s="28">
        <v>3100000</v>
      </c>
      <c r="H29" s="28">
        <f t="shared" si="5"/>
        <v>3100000</v>
      </c>
      <c r="I29" s="28">
        <f t="shared" si="3"/>
        <v>3100000</v>
      </c>
      <c r="J29" s="28">
        <f t="shared" si="4"/>
        <v>3100000</v>
      </c>
      <c r="K29" s="28">
        <v>0</v>
      </c>
    </row>
    <row r="30" spans="1:11" s="29" customFormat="1" ht="39.75" customHeight="1">
      <c r="A30" s="9">
        <v>2134</v>
      </c>
      <c r="B30" s="10">
        <v>826</v>
      </c>
      <c r="C30" s="13" t="s">
        <v>51</v>
      </c>
      <c r="D30" s="28">
        <v>20000000</v>
      </c>
      <c r="E30" s="28">
        <f t="shared" si="6"/>
        <v>4322374</v>
      </c>
      <c r="F30" s="28">
        <v>24322374</v>
      </c>
      <c r="G30" s="28">
        <v>0</v>
      </c>
      <c r="H30" s="28">
        <f t="shared" si="5"/>
        <v>24322374</v>
      </c>
      <c r="I30" s="28">
        <f t="shared" si="3"/>
        <v>24322374</v>
      </c>
      <c r="J30" s="28">
        <f t="shared" si="4"/>
        <v>24322374</v>
      </c>
      <c r="K30" s="28">
        <v>0</v>
      </c>
    </row>
    <row r="31" spans="1:11" s="29" customFormat="1" ht="15" customHeight="1">
      <c r="A31" s="9">
        <v>5200</v>
      </c>
      <c r="B31" s="10">
        <v>827</v>
      </c>
      <c r="C31" s="13" t="s">
        <v>70</v>
      </c>
      <c r="D31" s="28">
        <v>17600000</v>
      </c>
      <c r="E31" s="28">
        <f t="shared" si="6"/>
        <v>-192601</v>
      </c>
      <c r="F31" s="28">
        <v>17407399</v>
      </c>
      <c r="G31" s="28">
        <v>1800000</v>
      </c>
      <c r="H31" s="28">
        <f t="shared" si="5"/>
        <v>19207399</v>
      </c>
      <c r="I31" s="28">
        <f t="shared" si="3"/>
        <v>19207399</v>
      </c>
      <c r="J31" s="28">
        <f t="shared" si="4"/>
        <v>19207399</v>
      </c>
      <c r="K31" s="28">
        <v>0</v>
      </c>
    </row>
    <row r="32" spans="1:11" s="29" customFormat="1" ht="15" customHeight="1">
      <c r="A32" s="9">
        <v>5217</v>
      </c>
      <c r="B32" s="10">
        <v>828</v>
      </c>
      <c r="C32" s="13" t="s">
        <v>49</v>
      </c>
      <c r="D32" s="28">
        <v>13833112</v>
      </c>
      <c r="E32" s="28">
        <f t="shared" si="6"/>
        <v>300331</v>
      </c>
      <c r="F32" s="28">
        <v>14133443</v>
      </c>
      <c r="G32" s="28">
        <v>0</v>
      </c>
      <c r="H32" s="28">
        <f t="shared" si="5"/>
        <v>14133443</v>
      </c>
      <c r="I32" s="28">
        <f t="shared" si="3"/>
        <v>14133443</v>
      </c>
      <c r="J32" s="28">
        <f t="shared" si="4"/>
        <v>14133443</v>
      </c>
      <c r="K32" s="28">
        <v>0</v>
      </c>
    </row>
    <row r="33" spans="1:11" s="29" customFormat="1" ht="27.75" customHeight="1">
      <c r="A33" s="9">
        <v>5223</v>
      </c>
      <c r="B33" s="10">
        <v>829</v>
      </c>
      <c r="C33" s="14" t="s">
        <v>71</v>
      </c>
      <c r="D33" s="28">
        <v>3610868</v>
      </c>
      <c r="E33" s="28">
        <f t="shared" si="6"/>
        <v>-34382</v>
      </c>
      <c r="F33" s="28">
        <v>3576486</v>
      </c>
      <c r="G33" s="28">
        <v>0</v>
      </c>
      <c r="H33" s="28">
        <f t="shared" si="5"/>
        <v>3576486</v>
      </c>
      <c r="I33" s="28">
        <f t="shared" si="3"/>
        <v>3576486</v>
      </c>
      <c r="J33" s="28">
        <f t="shared" si="4"/>
        <v>3576486</v>
      </c>
      <c r="K33" s="28">
        <v>0</v>
      </c>
    </row>
    <row r="34" spans="1:11" s="29" customFormat="1" ht="27.75" customHeight="1">
      <c r="A34" s="9">
        <v>2136</v>
      </c>
      <c r="B34" s="10">
        <v>830</v>
      </c>
      <c r="C34" s="13" t="s">
        <v>55</v>
      </c>
      <c r="D34" s="28">
        <v>0</v>
      </c>
      <c r="E34" s="28">
        <f t="shared" si="6"/>
        <v>0</v>
      </c>
      <c r="F34" s="28">
        <v>0</v>
      </c>
      <c r="G34" s="28">
        <v>53279</v>
      </c>
      <c r="H34" s="28">
        <f t="shared" si="5"/>
        <v>53279</v>
      </c>
      <c r="I34" s="28">
        <f t="shared" si="3"/>
        <v>53279</v>
      </c>
      <c r="J34" s="28">
        <f t="shared" si="4"/>
        <v>53279</v>
      </c>
      <c r="K34" s="28">
        <v>0</v>
      </c>
    </row>
    <row r="35" spans="1:11" s="29" customFormat="1" ht="40.5" customHeight="1">
      <c r="A35" s="9">
        <v>2149</v>
      </c>
      <c r="B35" s="10">
        <v>831</v>
      </c>
      <c r="C35" s="13" t="s">
        <v>82</v>
      </c>
      <c r="D35" s="28"/>
      <c r="E35" s="28"/>
      <c r="F35" s="28">
        <v>10000000</v>
      </c>
      <c r="G35" s="28">
        <v>5000000</v>
      </c>
      <c r="H35" s="28">
        <f t="shared" si="5"/>
        <v>15000000</v>
      </c>
      <c r="I35" s="28">
        <f t="shared" si="3"/>
        <v>15000000</v>
      </c>
      <c r="J35" s="28">
        <f t="shared" si="4"/>
        <v>15000000</v>
      </c>
      <c r="K35" s="28">
        <v>0</v>
      </c>
    </row>
    <row r="36" spans="1:11" s="29" customFormat="1" ht="38.25" customHeight="1">
      <c r="A36" s="9">
        <v>2114</v>
      </c>
      <c r="B36" s="10">
        <v>832</v>
      </c>
      <c r="C36" s="14" t="s">
        <v>52</v>
      </c>
      <c r="D36" s="28">
        <v>0</v>
      </c>
      <c r="E36" s="28">
        <f>F36-D36</f>
        <v>0</v>
      </c>
      <c r="F36" s="28">
        <v>0</v>
      </c>
      <c r="G36" s="28">
        <v>0</v>
      </c>
      <c r="H36" s="28">
        <f t="shared" si="5"/>
        <v>0</v>
      </c>
      <c r="I36" s="28">
        <f t="shared" si="3"/>
        <v>0</v>
      </c>
      <c r="J36" s="28">
        <f t="shared" si="4"/>
        <v>0</v>
      </c>
      <c r="K36" s="28">
        <v>0</v>
      </c>
    </row>
    <row r="37" spans="1:11" s="29" customFormat="1" ht="31.5" customHeight="1">
      <c r="A37" s="9">
        <v>2154</v>
      </c>
      <c r="B37" s="10">
        <v>833</v>
      </c>
      <c r="C37" s="14" t="s">
        <v>61</v>
      </c>
      <c r="D37" s="28">
        <v>0</v>
      </c>
      <c r="E37" s="28">
        <f>F37-D37</f>
        <v>7000000</v>
      </c>
      <c r="F37" s="28">
        <v>7000000</v>
      </c>
      <c r="G37" s="28">
        <v>0</v>
      </c>
      <c r="H37" s="28">
        <f t="shared" si="5"/>
        <v>7000000</v>
      </c>
      <c r="I37" s="28">
        <f t="shared" si="3"/>
        <v>7000000</v>
      </c>
      <c r="J37" s="28">
        <f t="shared" si="4"/>
        <v>7000000</v>
      </c>
      <c r="K37" s="28">
        <v>0</v>
      </c>
    </row>
    <row r="38" spans="1:11" s="29" customFormat="1" ht="30.75" customHeight="1">
      <c r="A38" s="9">
        <v>2155</v>
      </c>
      <c r="B38" s="10">
        <v>834</v>
      </c>
      <c r="C38" s="14" t="s">
        <v>62</v>
      </c>
      <c r="D38" s="28">
        <v>0</v>
      </c>
      <c r="E38" s="28">
        <f>F38-D38</f>
        <v>850000</v>
      </c>
      <c r="F38" s="28">
        <v>850000</v>
      </c>
      <c r="G38" s="28">
        <v>0</v>
      </c>
      <c r="H38" s="28">
        <f t="shared" si="5"/>
        <v>850000</v>
      </c>
      <c r="I38" s="28">
        <f t="shared" si="3"/>
        <v>850000</v>
      </c>
      <c r="J38" s="28">
        <f t="shared" si="4"/>
        <v>850000</v>
      </c>
      <c r="K38" s="28">
        <v>0</v>
      </c>
    </row>
    <row r="39" spans="1:11" s="29" customFormat="1" ht="19.5" customHeight="1">
      <c r="A39" s="9">
        <v>2112</v>
      </c>
      <c r="B39" s="10">
        <v>835</v>
      </c>
      <c r="C39" s="13" t="s">
        <v>81</v>
      </c>
      <c r="D39" s="28"/>
      <c r="E39" s="28"/>
      <c r="F39" s="28">
        <v>9728950</v>
      </c>
      <c r="G39" s="28">
        <v>0</v>
      </c>
      <c r="H39" s="28">
        <f t="shared" si="5"/>
        <v>9728950</v>
      </c>
      <c r="I39" s="28">
        <f t="shared" si="3"/>
        <v>9728950</v>
      </c>
      <c r="J39" s="28">
        <f t="shared" si="4"/>
        <v>9728950</v>
      </c>
      <c r="K39" s="28">
        <v>0</v>
      </c>
    </row>
    <row r="40" spans="1:11" s="29" customFormat="1" ht="30" customHeight="1">
      <c r="A40" s="9">
        <v>2124</v>
      </c>
      <c r="B40" s="10">
        <v>836</v>
      </c>
      <c r="C40" s="13" t="s">
        <v>45</v>
      </c>
      <c r="D40" s="28">
        <v>901245</v>
      </c>
      <c r="E40" s="28">
        <f t="shared" si="6"/>
        <v>-56404</v>
      </c>
      <c r="F40" s="28">
        <v>844841</v>
      </c>
      <c r="G40" s="28">
        <v>0</v>
      </c>
      <c r="H40" s="28">
        <f t="shared" si="5"/>
        <v>844841</v>
      </c>
      <c r="I40" s="28">
        <f t="shared" si="3"/>
        <v>844841</v>
      </c>
      <c r="J40" s="28">
        <f t="shared" si="4"/>
        <v>844841</v>
      </c>
      <c r="K40" s="28">
        <v>0</v>
      </c>
    </row>
    <row r="41" spans="1:11" s="29" customFormat="1" ht="38.25" customHeight="1">
      <c r="A41" s="9">
        <v>2191</v>
      </c>
      <c r="B41" s="10">
        <v>837</v>
      </c>
      <c r="C41" s="14" t="s">
        <v>56</v>
      </c>
      <c r="D41" s="28">
        <v>1500000</v>
      </c>
      <c r="E41" s="28">
        <f t="shared" si="6"/>
        <v>-1500000</v>
      </c>
      <c r="F41" s="28">
        <v>0</v>
      </c>
      <c r="G41" s="28">
        <v>0</v>
      </c>
      <c r="H41" s="28">
        <f t="shared" si="5"/>
        <v>0</v>
      </c>
      <c r="I41" s="28">
        <f t="shared" si="3"/>
        <v>0</v>
      </c>
      <c r="J41" s="28">
        <f t="shared" si="4"/>
        <v>0</v>
      </c>
      <c r="K41" s="28">
        <v>0</v>
      </c>
    </row>
    <row r="42" spans="1:11" s="29" customFormat="1" ht="36.75" customHeight="1">
      <c r="A42" s="17" t="s">
        <v>84</v>
      </c>
      <c r="B42" s="10" t="s">
        <v>141</v>
      </c>
      <c r="C42" s="15" t="s">
        <v>88</v>
      </c>
      <c r="D42" s="28"/>
      <c r="E42" s="28"/>
      <c r="F42" s="28">
        <v>19457899</v>
      </c>
      <c r="G42" s="28">
        <v>5000000</v>
      </c>
      <c r="H42" s="28">
        <f t="shared" si="5"/>
        <v>24457899</v>
      </c>
      <c r="I42" s="28">
        <f t="shared" si="3"/>
        <v>24457899</v>
      </c>
      <c r="J42" s="28">
        <f t="shared" si="4"/>
        <v>24457899</v>
      </c>
      <c r="K42" s="28">
        <v>0</v>
      </c>
    </row>
    <row r="43" spans="1:11" s="29" customFormat="1" ht="38.25" customHeight="1">
      <c r="A43" s="17" t="s">
        <v>85</v>
      </c>
      <c r="B43" s="10" t="s">
        <v>142</v>
      </c>
      <c r="C43" s="13" t="s">
        <v>95</v>
      </c>
      <c r="D43" s="28">
        <v>4893046</v>
      </c>
      <c r="E43" s="28">
        <f>F43-D43</f>
        <v>-4406599</v>
      </c>
      <c r="F43" s="28">
        <v>486447</v>
      </c>
      <c r="G43" s="28">
        <v>0</v>
      </c>
      <c r="H43" s="28">
        <f t="shared" si="5"/>
        <v>486447</v>
      </c>
      <c r="I43" s="28">
        <f t="shared" si="3"/>
        <v>486447</v>
      </c>
      <c r="J43" s="28">
        <f t="shared" si="4"/>
        <v>486447</v>
      </c>
      <c r="K43" s="28">
        <v>0</v>
      </c>
    </row>
    <row r="44" spans="1:11" s="29" customFormat="1" ht="28.5" customHeight="1">
      <c r="A44" s="9">
        <v>2118</v>
      </c>
      <c r="B44" s="10">
        <v>841</v>
      </c>
      <c r="C44" s="12" t="s">
        <v>72</v>
      </c>
      <c r="D44" s="28">
        <v>1483579</v>
      </c>
      <c r="E44" s="28">
        <f t="shared" si="6"/>
        <v>731438</v>
      </c>
      <c r="F44" s="28">
        <v>2215017</v>
      </c>
      <c r="G44" s="28">
        <v>200</v>
      </c>
      <c r="H44" s="28">
        <f t="shared" si="5"/>
        <v>2215217</v>
      </c>
      <c r="I44" s="28">
        <f t="shared" si="3"/>
        <v>2215217</v>
      </c>
      <c r="J44" s="28">
        <f t="shared" si="4"/>
        <v>2215217</v>
      </c>
      <c r="K44" s="28">
        <v>0</v>
      </c>
    </row>
    <row r="45" spans="1:11" s="29" customFormat="1" ht="32.25" customHeight="1">
      <c r="A45" s="9">
        <v>2096</v>
      </c>
      <c r="B45" s="10">
        <v>843</v>
      </c>
      <c r="C45" s="12" t="s">
        <v>47</v>
      </c>
      <c r="D45" s="28">
        <v>450000</v>
      </c>
      <c r="E45" s="28">
        <f t="shared" si="6"/>
        <v>-63080</v>
      </c>
      <c r="F45" s="28">
        <v>386920</v>
      </c>
      <c r="G45" s="28">
        <v>0</v>
      </c>
      <c r="H45" s="28">
        <f t="shared" si="5"/>
        <v>386920</v>
      </c>
      <c r="I45" s="28">
        <f t="shared" si="3"/>
        <v>386920</v>
      </c>
      <c r="J45" s="28">
        <f t="shared" si="4"/>
        <v>386920</v>
      </c>
      <c r="K45" s="28">
        <v>0</v>
      </c>
    </row>
    <row r="46" spans="1:11" s="29" customFormat="1" ht="37.5" customHeight="1">
      <c r="A46" s="17" t="s">
        <v>86</v>
      </c>
      <c r="B46" s="16" t="s">
        <v>143</v>
      </c>
      <c r="C46" s="13" t="s">
        <v>89</v>
      </c>
      <c r="D46" s="28"/>
      <c r="E46" s="28"/>
      <c r="F46" s="28">
        <v>6788292</v>
      </c>
      <c r="G46" s="28">
        <v>14145067</v>
      </c>
      <c r="H46" s="28">
        <f t="shared" si="5"/>
        <v>20933359</v>
      </c>
      <c r="I46" s="28">
        <f t="shared" si="3"/>
        <v>20933359</v>
      </c>
      <c r="J46" s="28">
        <f t="shared" si="4"/>
        <v>20933359</v>
      </c>
      <c r="K46" s="28">
        <v>0</v>
      </c>
    </row>
    <row r="47" spans="1:11" s="29" customFormat="1" ht="41.25" customHeight="1">
      <c r="A47" s="17" t="s">
        <v>87</v>
      </c>
      <c r="B47" s="16" t="s">
        <v>144</v>
      </c>
      <c r="C47" s="13" t="s">
        <v>90</v>
      </c>
      <c r="D47" s="28"/>
      <c r="E47" s="28"/>
      <c r="F47" s="28">
        <v>500000</v>
      </c>
      <c r="G47" s="28">
        <v>0</v>
      </c>
      <c r="H47" s="28">
        <f t="shared" si="5"/>
        <v>500000</v>
      </c>
      <c r="I47" s="28">
        <f t="shared" si="3"/>
        <v>500000</v>
      </c>
      <c r="J47" s="28">
        <f t="shared" si="4"/>
        <v>500000</v>
      </c>
      <c r="K47" s="28">
        <v>0</v>
      </c>
    </row>
    <row r="48" spans="1:11" s="29" customFormat="1" ht="30" customHeight="1">
      <c r="A48" s="9">
        <v>2137</v>
      </c>
      <c r="B48" s="10">
        <v>848</v>
      </c>
      <c r="C48" s="15" t="s">
        <v>73</v>
      </c>
      <c r="D48" s="28">
        <v>14000000</v>
      </c>
      <c r="E48" s="28">
        <f t="shared" si="6"/>
        <v>8376584</v>
      </c>
      <c r="F48" s="28">
        <v>22376584</v>
      </c>
      <c r="G48" s="28">
        <v>0</v>
      </c>
      <c r="H48" s="28">
        <f t="shared" si="5"/>
        <v>22376584</v>
      </c>
      <c r="I48" s="28">
        <f t="shared" si="3"/>
        <v>22376584</v>
      </c>
      <c r="J48" s="28">
        <f t="shared" si="4"/>
        <v>22376584</v>
      </c>
      <c r="K48" s="28">
        <v>0</v>
      </c>
    </row>
    <row r="49" spans="1:11" s="29" customFormat="1" ht="30.75" customHeight="1">
      <c r="A49" s="9">
        <v>1709</v>
      </c>
      <c r="B49" s="10">
        <v>849</v>
      </c>
      <c r="C49" s="15" t="s">
        <v>58</v>
      </c>
      <c r="D49" s="28">
        <v>11000000</v>
      </c>
      <c r="E49" s="28">
        <f t="shared" si="6"/>
        <v>-11000000</v>
      </c>
      <c r="F49" s="28">
        <v>0</v>
      </c>
      <c r="G49" s="28">
        <v>0</v>
      </c>
      <c r="H49" s="28">
        <f t="shared" si="5"/>
        <v>0</v>
      </c>
      <c r="I49" s="28">
        <f t="shared" si="3"/>
        <v>0</v>
      </c>
      <c r="J49" s="28">
        <f t="shared" si="4"/>
        <v>0</v>
      </c>
      <c r="K49" s="28">
        <v>0</v>
      </c>
    </row>
    <row r="50" spans="1:11" s="29" customFormat="1" ht="20.25" customHeight="1">
      <c r="A50" s="9">
        <v>2179</v>
      </c>
      <c r="B50" s="10">
        <v>850</v>
      </c>
      <c r="C50" s="12" t="s">
        <v>46</v>
      </c>
      <c r="D50" s="28">
        <v>63382995</v>
      </c>
      <c r="E50" s="28">
        <f t="shared" si="6"/>
        <v>13950000</v>
      </c>
      <c r="F50" s="28">
        <v>77332995</v>
      </c>
      <c r="G50" s="28">
        <v>0</v>
      </c>
      <c r="H50" s="28">
        <f t="shared" si="5"/>
        <v>77332995</v>
      </c>
      <c r="I50" s="28">
        <f t="shared" si="3"/>
        <v>77332995</v>
      </c>
      <c r="J50" s="28">
        <f t="shared" si="4"/>
        <v>77332995</v>
      </c>
      <c r="K50" s="28">
        <v>0</v>
      </c>
    </row>
    <row r="51" spans="1:11" s="29" customFormat="1" ht="53.25" customHeight="1">
      <c r="A51" s="17" t="s">
        <v>91</v>
      </c>
      <c r="B51" s="16" t="s">
        <v>92</v>
      </c>
      <c r="C51" s="13" t="s">
        <v>96</v>
      </c>
      <c r="D51" s="28"/>
      <c r="E51" s="28"/>
      <c r="F51" s="28">
        <v>25000000</v>
      </c>
      <c r="G51" s="28">
        <v>0</v>
      </c>
      <c r="H51" s="28">
        <f t="shared" si="5"/>
        <v>25000000</v>
      </c>
      <c r="I51" s="28">
        <f t="shared" si="3"/>
        <v>25000000</v>
      </c>
      <c r="J51" s="28">
        <f t="shared" si="4"/>
        <v>25000000</v>
      </c>
      <c r="K51" s="28">
        <v>0</v>
      </c>
    </row>
    <row r="52" spans="1:11" s="29" customFormat="1" ht="39.75" customHeight="1">
      <c r="A52" s="17" t="s">
        <v>93</v>
      </c>
      <c r="B52" s="16" t="s">
        <v>94</v>
      </c>
      <c r="C52" s="13" t="s">
        <v>97</v>
      </c>
      <c r="D52" s="28"/>
      <c r="E52" s="28"/>
      <c r="F52" s="28">
        <v>450000</v>
      </c>
      <c r="G52" s="28">
        <v>0</v>
      </c>
      <c r="H52" s="28">
        <f t="shared" si="5"/>
        <v>450000</v>
      </c>
      <c r="I52" s="28">
        <f t="shared" si="3"/>
        <v>450000</v>
      </c>
      <c r="J52" s="28">
        <f t="shared" si="4"/>
        <v>450000</v>
      </c>
      <c r="K52" s="28">
        <v>0</v>
      </c>
    </row>
    <row r="53" spans="1:11" s="29" customFormat="1" ht="39.75" customHeight="1">
      <c r="A53" s="17" t="s">
        <v>122</v>
      </c>
      <c r="B53" s="16" t="s">
        <v>123</v>
      </c>
      <c r="C53" s="13" t="s">
        <v>124</v>
      </c>
      <c r="D53" s="28"/>
      <c r="E53" s="28"/>
      <c r="F53" s="28">
        <v>0</v>
      </c>
      <c r="G53" s="28">
        <v>10000000</v>
      </c>
      <c r="H53" s="28">
        <f t="shared" si="5"/>
        <v>10000000</v>
      </c>
      <c r="I53" s="28">
        <f t="shared" si="3"/>
        <v>10000000</v>
      </c>
      <c r="J53" s="28">
        <f t="shared" si="4"/>
        <v>10000000</v>
      </c>
      <c r="K53" s="28">
        <v>0</v>
      </c>
    </row>
    <row r="54" spans="1:11" s="29" customFormat="1" ht="34.5" customHeight="1">
      <c r="A54" s="9">
        <v>2193</v>
      </c>
      <c r="B54" s="16">
        <v>861</v>
      </c>
      <c r="C54" s="13" t="s">
        <v>79</v>
      </c>
      <c r="D54" s="28"/>
      <c r="E54" s="28"/>
      <c r="F54" s="28">
        <v>0</v>
      </c>
      <c r="G54" s="28">
        <v>143316727</v>
      </c>
      <c r="H54" s="28">
        <f t="shared" si="5"/>
        <v>143316727</v>
      </c>
      <c r="I54" s="28">
        <f t="shared" si="3"/>
        <v>143316727</v>
      </c>
      <c r="J54" s="28">
        <f t="shared" si="4"/>
        <v>143316727</v>
      </c>
      <c r="K54" s="28">
        <v>0</v>
      </c>
    </row>
    <row r="55" spans="1:11" s="29" customFormat="1" ht="30" customHeight="1">
      <c r="A55" s="9">
        <v>2127</v>
      </c>
      <c r="B55" s="10">
        <v>864</v>
      </c>
      <c r="C55" s="15" t="s">
        <v>74</v>
      </c>
      <c r="D55" s="28">
        <v>140000000</v>
      </c>
      <c r="E55" s="28">
        <f t="shared" si="6"/>
        <v>-30000000</v>
      </c>
      <c r="F55" s="28">
        <v>110000000</v>
      </c>
      <c r="G55" s="28">
        <v>20000000</v>
      </c>
      <c r="H55" s="28">
        <f t="shared" si="5"/>
        <v>130000000</v>
      </c>
      <c r="I55" s="28">
        <f t="shared" si="3"/>
        <v>130000000</v>
      </c>
      <c r="J55" s="28">
        <f t="shared" si="4"/>
        <v>130000000</v>
      </c>
      <c r="K55" s="28">
        <v>0</v>
      </c>
    </row>
    <row r="56" spans="1:11" s="29" customFormat="1" ht="40.5" customHeight="1">
      <c r="A56" s="9">
        <v>1496</v>
      </c>
      <c r="B56" s="10">
        <v>867</v>
      </c>
      <c r="C56" s="15" t="s">
        <v>75</v>
      </c>
      <c r="D56" s="28">
        <v>0</v>
      </c>
      <c r="E56" s="28">
        <f t="shared" si="6"/>
        <v>54888528</v>
      </c>
      <c r="F56" s="28">
        <v>54888528</v>
      </c>
      <c r="G56" s="28">
        <v>0</v>
      </c>
      <c r="H56" s="28">
        <f t="shared" si="5"/>
        <v>54888528</v>
      </c>
      <c r="I56" s="28">
        <f t="shared" si="3"/>
        <v>54888528</v>
      </c>
      <c r="J56" s="28">
        <f t="shared" si="4"/>
        <v>54888528</v>
      </c>
      <c r="K56" s="28">
        <v>0</v>
      </c>
    </row>
    <row r="57" spans="1:11" s="29" customFormat="1" ht="21" customHeight="1">
      <c r="A57" s="9">
        <v>2126</v>
      </c>
      <c r="B57" s="10">
        <v>868</v>
      </c>
      <c r="C57" s="13" t="s">
        <v>24</v>
      </c>
      <c r="D57" s="28">
        <v>4893046</v>
      </c>
      <c r="E57" s="28">
        <f>F57-D57</f>
        <v>-373274</v>
      </c>
      <c r="F57" s="28">
        <v>4519772</v>
      </c>
      <c r="G57" s="28">
        <v>0</v>
      </c>
      <c r="H57" s="28">
        <f t="shared" si="5"/>
        <v>4519772</v>
      </c>
      <c r="I57" s="28">
        <f t="shared" si="3"/>
        <v>4519772</v>
      </c>
      <c r="J57" s="28">
        <f t="shared" si="4"/>
        <v>4519772</v>
      </c>
      <c r="K57" s="28">
        <v>0</v>
      </c>
    </row>
    <row r="58" spans="1:11" ht="33.75" customHeight="1">
      <c r="A58" s="37" t="s">
        <v>33</v>
      </c>
      <c r="B58" s="38"/>
      <c r="C58" s="30" t="s">
        <v>34</v>
      </c>
      <c r="D58" s="27">
        <f>SUM(D59:D74)</f>
        <v>403562168</v>
      </c>
      <c r="E58" s="27">
        <f>SUM(E59:E74)</f>
        <v>473955896</v>
      </c>
      <c r="F58" s="31">
        <f aca="true" t="shared" si="7" ref="F58:K58">SUM(F59:F76)</f>
        <v>877518064</v>
      </c>
      <c r="G58" s="31">
        <f t="shared" si="7"/>
        <v>1801054500</v>
      </c>
      <c r="H58" s="31">
        <f t="shared" si="7"/>
        <v>2678572564</v>
      </c>
      <c r="I58" s="31">
        <f t="shared" si="7"/>
        <v>2678572564</v>
      </c>
      <c r="J58" s="31">
        <f t="shared" si="7"/>
        <v>2678572564</v>
      </c>
      <c r="K58" s="31">
        <f t="shared" si="7"/>
        <v>0</v>
      </c>
    </row>
    <row r="59" spans="1:11" s="29" customFormat="1" ht="26.25" customHeight="1">
      <c r="A59" s="9">
        <v>7450</v>
      </c>
      <c r="B59" s="10">
        <v>807</v>
      </c>
      <c r="C59" s="13" t="s">
        <v>76</v>
      </c>
      <c r="D59" s="28">
        <v>61200000</v>
      </c>
      <c r="E59" s="28">
        <f aca="true" t="shared" si="8" ref="E59:E74">F59-D59</f>
        <v>0</v>
      </c>
      <c r="F59" s="28">
        <v>61200000</v>
      </c>
      <c r="G59" s="28">
        <v>20000000</v>
      </c>
      <c r="H59" s="28">
        <f aca="true" t="shared" si="9" ref="H59:H74">F59+G59</f>
        <v>81200000</v>
      </c>
      <c r="I59" s="28">
        <f t="shared" si="3"/>
        <v>81200000</v>
      </c>
      <c r="J59" s="28">
        <f aca="true" t="shared" si="10" ref="J59:J76">H59</f>
        <v>81200000</v>
      </c>
      <c r="K59" s="28">
        <v>0</v>
      </c>
    </row>
    <row r="60" spans="1:11" s="29" customFormat="1" ht="50.25" customHeight="1">
      <c r="A60" s="9">
        <v>7448</v>
      </c>
      <c r="B60" s="10">
        <v>813</v>
      </c>
      <c r="C60" s="13" t="s">
        <v>64</v>
      </c>
      <c r="D60" s="28">
        <v>11630203</v>
      </c>
      <c r="E60" s="28">
        <f t="shared" si="8"/>
        <v>989143</v>
      </c>
      <c r="F60" s="28">
        <v>12619346</v>
      </c>
      <c r="G60" s="28">
        <v>0</v>
      </c>
      <c r="H60" s="28">
        <f t="shared" si="9"/>
        <v>12619346</v>
      </c>
      <c r="I60" s="28">
        <f t="shared" si="3"/>
        <v>12619346</v>
      </c>
      <c r="J60" s="28">
        <f t="shared" si="10"/>
        <v>12619346</v>
      </c>
      <c r="K60" s="28">
        <v>0</v>
      </c>
    </row>
    <row r="61" spans="1:11" s="29" customFormat="1" ht="46.5" customHeight="1">
      <c r="A61" s="9">
        <v>7474</v>
      </c>
      <c r="B61" s="10">
        <v>838</v>
      </c>
      <c r="C61" s="14" t="s">
        <v>57</v>
      </c>
      <c r="D61" s="28">
        <v>4656000</v>
      </c>
      <c r="E61" s="28">
        <f t="shared" si="8"/>
        <v>-4656000</v>
      </c>
      <c r="F61" s="28">
        <v>0</v>
      </c>
      <c r="G61" s="28">
        <v>0</v>
      </c>
      <c r="H61" s="28">
        <f t="shared" si="9"/>
        <v>0</v>
      </c>
      <c r="I61" s="28">
        <f t="shared" si="3"/>
        <v>0</v>
      </c>
      <c r="J61" s="28">
        <f t="shared" si="10"/>
        <v>0</v>
      </c>
      <c r="K61" s="28">
        <v>0</v>
      </c>
    </row>
    <row r="62" spans="1:11" s="29" customFormat="1" ht="19.5" customHeight="1">
      <c r="A62" s="9">
        <v>7469</v>
      </c>
      <c r="B62" s="10">
        <v>845</v>
      </c>
      <c r="C62" s="13" t="s">
        <v>41</v>
      </c>
      <c r="D62" s="28">
        <v>4893046</v>
      </c>
      <c r="E62" s="28">
        <f t="shared" si="8"/>
        <v>5106954</v>
      </c>
      <c r="F62" s="28">
        <v>10000000</v>
      </c>
      <c r="G62" s="28">
        <v>0</v>
      </c>
      <c r="H62" s="28">
        <f t="shared" si="9"/>
        <v>10000000</v>
      </c>
      <c r="I62" s="28">
        <f t="shared" si="3"/>
        <v>10000000</v>
      </c>
      <c r="J62" s="28">
        <f t="shared" si="10"/>
        <v>10000000</v>
      </c>
      <c r="K62" s="28">
        <v>0</v>
      </c>
    </row>
    <row r="63" spans="1:11" s="29" customFormat="1" ht="30" customHeight="1">
      <c r="A63" s="9">
        <v>7457</v>
      </c>
      <c r="B63" s="10">
        <v>846</v>
      </c>
      <c r="C63" s="13" t="s">
        <v>77</v>
      </c>
      <c r="D63" s="28">
        <v>30000000</v>
      </c>
      <c r="E63" s="28">
        <f t="shared" si="8"/>
        <v>8915799</v>
      </c>
      <c r="F63" s="28">
        <v>38915799</v>
      </c>
      <c r="G63" s="28">
        <v>100000000</v>
      </c>
      <c r="H63" s="28">
        <f t="shared" si="9"/>
        <v>138915799</v>
      </c>
      <c r="I63" s="28">
        <f t="shared" si="3"/>
        <v>138915799</v>
      </c>
      <c r="J63" s="28">
        <f t="shared" si="10"/>
        <v>138915799</v>
      </c>
      <c r="K63" s="28">
        <v>0</v>
      </c>
    </row>
    <row r="64" spans="1:11" s="29" customFormat="1" ht="30" customHeight="1">
      <c r="A64" s="9">
        <v>7475</v>
      </c>
      <c r="B64" s="10">
        <v>853</v>
      </c>
      <c r="C64" s="13" t="s">
        <v>100</v>
      </c>
      <c r="D64" s="28"/>
      <c r="E64" s="28"/>
      <c r="F64" s="28">
        <v>0</v>
      </c>
      <c r="G64" s="28">
        <v>0</v>
      </c>
      <c r="H64" s="28">
        <f t="shared" si="9"/>
        <v>0</v>
      </c>
      <c r="I64" s="28">
        <f t="shared" si="3"/>
        <v>0</v>
      </c>
      <c r="J64" s="28">
        <f t="shared" si="10"/>
        <v>0</v>
      </c>
      <c r="K64" s="28">
        <v>0</v>
      </c>
    </row>
    <row r="65" spans="1:11" s="32" customFormat="1" ht="63.75" customHeight="1">
      <c r="A65" s="9">
        <v>7446</v>
      </c>
      <c r="B65" s="10">
        <v>854</v>
      </c>
      <c r="C65" s="12" t="s">
        <v>78</v>
      </c>
      <c r="D65" s="28">
        <v>51182919</v>
      </c>
      <c r="E65" s="28">
        <f t="shared" si="8"/>
        <v>33600000</v>
      </c>
      <c r="F65" s="28">
        <v>84782919</v>
      </c>
      <c r="G65" s="28">
        <v>0</v>
      </c>
      <c r="H65" s="28">
        <f t="shared" si="9"/>
        <v>84782919</v>
      </c>
      <c r="I65" s="28">
        <f t="shared" si="3"/>
        <v>84782919</v>
      </c>
      <c r="J65" s="28">
        <f t="shared" si="10"/>
        <v>84782919</v>
      </c>
      <c r="K65" s="28">
        <v>0</v>
      </c>
    </row>
    <row r="66" spans="1:11" s="32" customFormat="1" ht="30.75" customHeight="1">
      <c r="A66" s="9">
        <v>7386</v>
      </c>
      <c r="B66" s="10" t="s">
        <v>118</v>
      </c>
      <c r="C66" s="12" t="s">
        <v>117</v>
      </c>
      <c r="D66" s="28"/>
      <c r="E66" s="28"/>
      <c r="F66" s="28">
        <v>0</v>
      </c>
      <c r="G66" s="28">
        <v>60000000</v>
      </c>
      <c r="H66" s="28">
        <f t="shared" si="9"/>
        <v>60000000</v>
      </c>
      <c r="I66" s="28">
        <f t="shared" si="3"/>
        <v>60000000</v>
      </c>
      <c r="J66" s="28">
        <f t="shared" si="10"/>
        <v>60000000</v>
      </c>
      <c r="K66" s="28">
        <v>0</v>
      </c>
    </row>
    <row r="67" spans="1:11" s="29" customFormat="1" ht="39.75" customHeight="1">
      <c r="A67" s="9">
        <v>7458</v>
      </c>
      <c r="B67" s="10">
        <v>856</v>
      </c>
      <c r="C67" s="14" t="s">
        <v>80</v>
      </c>
      <c r="D67" s="28">
        <v>0</v>
      </c>
      <c r="E67" s="28">
        <f>F67-D67</f>
        <v>10000000</v>
      </c>
      <c r="F67" s="28">
        <v>10000000</v>
      </c>
      <c r="G67" s="28">
        <v>26454500</v>
      </c>
      <c r="H67" s="28">
        <f t="shared" si="9"/>
        <v>36454500</v>
      </c>
      <c r="I67" s="28">
        <f t="shared" si="3"/>
        <v>36454500</v>
      </c>
      <c r="J67" s="28">
        <f t="shared" si="10"/>
        <v>36454500</v>
      </c>
      <c r="K67" s="28">
        <v>0</v>
      </c>
    </row>
    <row r="68" spans="1:11" s="29" customFormat="1" ht="24.75" customHeight="1">
      <c r="A68" s="9">
        <v>7459</v>
      </c>
      <c r="B68" s="10">
        <v>857</v>
      </c>
      <c r="C68" s="13" t="s">
        <v>10</v>
      </c>
      <c r="D68" s="28">
        <v>0</v>
      </c>
      <c r="E68" s="28">
        <f t="shared" si="8"/>
        <v>0</v>
      </c>
      <c r="F68" s="28">
        <v>0</v>
      </c>
      <c r="G68" s="28">
        <v>50000000</v>
      </c>
      <c r="H68" s="28">
        <f t="shared" si="9"/>
        <v>50000000</v>
      </c>
      <c r="I68" s="28">
        <f t="shared" si="3"/>
        <v>50000000</v>
      </c>
      <c r="J68" s="28">
        <f t="shared" si="10"/>
        <v>50000000</v>
      </c>
      <c r="K68" s="28">
        <v>0</v>
      </c>
    </row>
    <row r="69" spans="1:11" s="29" customFormat="1" ht="52.5" customHeight="1">
      <c r="A69" s="17" t="s">
        <v>115</v>
      </c>
      <c r="B69" s="10" t="s">
        <v>119</v>
      </c>
      <c r="C69" s="13" t="s">
        <v>116</v>
      </c>
      <c r="D69" s="28"/>
      <c r="E69" s="28"/>
      <c r="F69" s="28">
        <v>0</v>
      </c>
      <c r="G69" s="28">
        <v>474600000</v>
      </c>
      <c r="H69" s="28">
        <f t="shared" si="9"/>
        <v>474600000</v>
      </c>
      <c r="I69" s="28">
        <f t="shared" si="3"/>
        <v>474600000</v>
      </c>
      <c r="J69" s="28">
        <f t="shared" si="10"/>
        <v>474600000</v>
      </c>
      <c r="K69" s="28">
        <v>0</v>
      </c>
    </row>
    <row r="70" spans="1:11" s="29" customFormat="1" ht="51.75" customHeight="1">
      <c r="A70" s="9">
        <v>7322</v>
      </c>
      <c r="B70" s="10" t="s">
        <v>120</v>
      </c>
      <c r="C70" s="13" t="s">
        <v>114</v>
      </c>
      <c r="D70" s="28"/>
      <c r="E70" s="28"/>
      <c r="F70" s="28">
        <v>0</v>
      </c>
      <c r="G70" s="28">
        <v>110000000</v>
      </c>
      <c r="H70" s="28">
        <f t="shared" si="9"/>
        <v>110000000</v>
      </c>
      <c r="I70" s="28">
        <f t="shared" si="3"/>
        <v>110000000</v>
      </c>
      <c r="J70" s="28">
        <f t="shared" si="10"/>
        <v>110000000</v>
      </c>
      <c r="K70" s="28">
        <v>0</v>
      </c>
    </row>
    <row r="71" spans="1:11" s="29" customFormat="1" ht="39.75" customHeight="1">
      <c r="A71" s="9">
        <v>7320</v>
      </c>
      <c r="B71" s="10">
        <v>862</v>
      </c>
      <c r="C71" s="13" t="s">
        <v>104</v>
      </c>
      <c r="D71" s="28"/>
      <c r="E71" s="28"/>
      <c r="F71" s="28">
        <v>0</v>
      </c>
      <c r="G71" s="28">
        <v>800000000</v>
      </c>
      <c r="H71" s="28">
        <f t="shared" si="9"/>
        <v>800000000</v>
      </c>
      <c r="I71" s="28">
        <f t="shared" si="3"/>
        <v>800000000</v>
      </c>
      <c r="J71" s="28">
        <f t="shared" si="10"/>
        <v>800000000</v>
      </c>
      <c r="K71" s="28">
        <v>0</v>
      </c>
    </row>
    <row r="72" spans="1:11" s="29" customFormat="1" ht="31.5" customHeight="1">
      <c r="A72" s="9">
        <v>7452</v>
      </c>
      <c r="B72" s="10" t="s">
        <v>121</v>
      </c>
      <c r="C72" s="13" t="s">
        <v>113</v>
      </c>
      <c r="D72" s="28"/>
      <c r="E72" s="28"/>
      <c r="F72" s="28">
        <v>0</v>
      </c>
      <c r="G72" s="28">
        <v>35000000</v>
      </c>
      <c r="H72" s="28">
        <f t="shared" si="9"/>
        <v>35000000</v>
      </c>
      <c r="I72" s="28">
        <f t="shared" si="3"/>
        <v>35000000</v>
      </c>
      <c r="J72" s="28">
        <f t="shared" si="10"/>
        <v>35000000</v>
      </c>
      <c r="K72" s="28">
        <v>0</v>
      </c>
    </row>
    <row r="73" spans="1:11" s="29" customFormat="1" ht="39.75" customHeight="1">
      <c r="A73" s="17" t="s">
        <v>129</v>
      </c>
      <c r="B73" s="10" t="s">
        <v>128</v>
      </c>
      <c r="C73" s="13" t="s">
        <v>130</v>
      </c>
      <c r="D73" s="28"/>
      <c r="E73" s="28"/>
      <c r="F73" s="28">
        <v>0</v>
      </c>
      <c r="G73" s="28">
        <v>10000000</v>
      </c>
      <c r="H73" s="28">
        <f t="shared" si="9"/>
        <v>10000000</v>
      </c>
      <c r="I73" s="28">
        <f>H73</f>
        <v>10000000</v>
      </c>
      <c r="J73" s="28">
        <f t="shared" si="10"/>
        <v>10000000</v>
      </c>
      <c r="K73" s="28">
        <v>0</v>
      </c>
    </row>
    <row r="74" spans="1:11" s="29" customFormat="1" ht="30.75" customHeight="1">
      <c r="A74" s="9">
        <v>7441</v>
      </c>
      <c r="B74" s="10">
        <v>866</v>
      </c>
      <c r="C74" s="11" t="s">
        <v>25</v>
      </c>
      <c r="D74" s="28">
        <v>240000000</v>
      </c>
      <c r="E74" s="28">
        <f t="shared" si="8"/>
        <v>420000000</v>
      </c>
      <c r="F74" s="28">
        <v>660000000</v>
      </c>
      <c r="G74" s="28">
        <v>100000000</v>
      </c>
      <c r="H74" s="28">
        <f t="shared" si="9"/>
        <v>760000000</v>
      </c>
      <c r="I74" s="28">
        <f>H74</f>
        <v>760000000</v>
      </c>
      <c r="J74" s="28">
        <f t="shared" si="10"/>
        <v>760000000</v>
      </c>
      <c r="K74" s="28">
        <v>0</v>
      </c>
    </row>
    <row r="75" spans="1:11" s="29" customFormat="1" ht="39.75" customHeight="1">
      <c r="A75" s="17" t="s">
        <v>133</v>
      </c>
      <c r="B75" s="10" t="s">
        <v>131</v>
      </c>
      <c r="C75" s="13" t="s">
        <v>132</v>
      </c>
      <c r="D75" s="28"/>
      <c r="E75" s="28"/>
      <c r="F75" s="28">
        <v>0</v>
      </c>
      <c r="G75" s="28">
        <v>10000000</v>
      </c>
      <c r="H75" s="28">
        <f>F75+G75</f>
        <v>10000000</v>
      </c>
      <c r="I75" s="28">
        <f>H75</f>
        <v>10000000</v>
      </c>
      <c r="J75" s="28">
        <f t="shared" si="10"/>
        <v>10000000</v>
      </c>
      <c r="K75" s="28">
        <v>0</v>
      </c>
    </row>
    <row r="76" spans="1:11" s="29" customFormat="1" ht="48.75" customHeight="1">
      <c r="A76" s="18" t="s">
        <v>134</v>
      </c>
      <c r="B76" s="10" t="s">
        <v>135</v>
      </c>
      <c r="C76" s="13" t="s">
        <v>136</v>
      </c>
      <c r="D76" s="28"/>
      <c r="E76" s="28"/>
      <c r="F76" s="28">
        <v>0</v>
      </c>
      <c r="G76" s="28">
        <v>5000000</v>
      </c>
      <c r="H76" s="28">
        <f>F76+G76</f>
        <v>5000000</v>
      </c>
      <c r="I76" s="28">
        <f>H76</f>
        <v>5000000</v>
      </c>
      <c r="J76" s="28">
        <f t="shared" si="10"/>
        <v>5000000</v>
      </c>
      <c r="K76" s="28">
        <v>0</v>
      </c>
    </row>
    <row r="77" spans="1:11" ht="17.25" customHeight="1">
      <c r="A77" s="39" t="s">
        <v>27</v>
      </c>
      <c r="B77" s="40"/>
      <c r="C77" s="22" t="s">
        <v>35</v>
      </c>
      <c r="D77" s="33">
        <f aca="true" t="shared" si="11" ref="D77:K77">D78</f>
        <v>0</v>
      </c>
      <c r="E77" s="33">
        <f t="shared" si="11"/>
        <v>0</v>
      </c>
      <c r="F77" s="33">
        <f t="shared" si="11"/>
        <v>0</v>
      </c>
      <c r="G77" s="33">
        <f t="shared" si="11"/>
        <v>53756290.75</v>
      </c>
      <c r="H77" s="33">
        <f t="shared" si="11"/>
        <v>53756290.75</v>
      </c>
      <c r="I77" s="33">
        <f t="shared" si="11"/>
        <v>53756290.75</v>
      </c>
      <c r="J77" s="33">
        <f t="shared" si="11"/>
        <v>53756290.75</v>
      </c>
      <c r="K77" s="33">
        <f t="shared" si="11"/>
        <v>0</v>
      </c>
    </row>
    <row r="78" spans="1:11" ht="32.25" customHeight="1">
      <c r="A78" s="37" t="s">
        <v>31</v>
      </c>
      <c r="B78" s="38"/>
      <c r="C78" s="26" t="s">
        <v>36</v>
      </c>
      <c r="D78" s="27">
        <f aca="true" t="shared" si="12" ref="D78:K78">SUM(D79:D80)</f>
        <v>0</v>
      </c>
      <c r="E78" s="27">
        <f t="shared" si="12"/>
        <v>0</v>
      </c>
      <c r="F78" s="27">
        <f t="shared" si="12"/>
        <v>0</v>
      </c>
      <c r="G78" s="27">
        <f t="shared" si="12"/>
        <v>53756290.75</v>
      </c>
      <c r="H78" s="27">
        <f t="shared" si="12"/>
        <v>53756290.75</v>
      </c>
      <c r="I78" s="27">
        <f t="shared" si="12"/>
        <v>53756290.75</v>
      </c>
      <c r="J78" s="27">
        <f t="shared" si="12"/>
        <v>53756290.75</v>
      </c>
      <c r="K78" s="27">
        <f t="shared" si="12"/>
        <v>0</v>
      </c>
    </row>
    <row r="79" spans="1:11" s="35" customFormat="1" ht="16.5" customHeight="1">
      <c r="A79" s="1"/>
      <c r="B79" s="5">
        <v>810</v>
      </c>
      <c r="C79" s="6" t="s">
        <v>11</v>
      </c>
      <c r="D79" s="34">
        <v>0</v>
      </c>
      <c r="E79" s="28">
        <f>F79-D79</f>
        <v>0</v>
      </c>
      <c r="F79" s="28">
        <v>0</v>
      </c>
      <c r="G79" s="28">
        <v>48520511.48</v>
      </c>
      <c r="H79" s="28">
        <f>F79+G79</f>
        <v>48520511.48</v>
      </c>
      <c r="I79" s="28">
        <f>H79</f>
        <v>48520511.48</v>
      </c>
      <c r="J79" s="28">
        <f>H79</f>
        <v>48520511.48</v>
      </c>
      <c r="K79" s="28">
        <v>0</v>
      </c>
    </row>
    <row r="80" spans="1:11" s="35" customFormat="1" ht="27.75" customHeight="1">
      <c r="A80" s="1"/>
      <c r="B80" s="5">
        <v>814</v>
      </c>
      <c r="C80" s="4" t="s">
        <v>12</v>
      </c>
      <c r="D80" s="34">
        <v>0</v>
      </c>
      <c r="E80" s="28">
        <f>F80-D80</f>
        <v>0</v>
      </c>
      <c r="F80" s="28">
        <v>0</v>
      </c>
      <c r="G80" s="28">
        <v>5235779.27</v>
      </c>
      <c r="H80" s="28">
        <f>F80+G80</f>
        <v>5235779.27</v>
      </c>
      <c r="I80" s="28">
        <f>H80</f>
        <v>5235779.27</v>
      </c>
      <c r="J80" s="28">
        <f>H80</f>
        <v>5235779.27</v>
      </c>
      <c r="K80" s="28">
        <v>0</v>
      </c>
    </row>
    <row r="81" spans="1:11" ht="17.25" customHeight="1">
      <c r="A81" s="39" t="s">
        <v>28</v>
      </c>
      <c r="B81" s="40"/>
      <c r="C81" s="22" t="s">
        <v>4</v>
      </c>
      <c r="D81" s="33">
        <f aca="true" t="shared" si="13" ref="D81:K81">D82</f>
        <v>255000</v>
      </c>
      <c r="E81" s="33" t="e">
        <f t="shared" si="13"/>
        <v>#REF!</v>
      </c>
      <c r="F81" s="33" t="e">
        <f t="shared" si="13"/>
        <v>#REF!</v>
      </c>
      <c r="G81" s="33" t="e">
        <f t="shared" si="13"/>
        <v>#REF!</v>
      </c>
      <c r="H81" s="33" t="e">
        <f t="shared" si="13"/>
        <v>#REF!</v>
      </c>
      <c r="I81" s="33" t="e">
        <f t="shared" si="13"/>
        <v>#REF!</v>
      </c>
      <c r="J81" s="33" t="e">
        <f t="shared" si="13"/>
        <v>#REF!</v>
      </c>
      <c r="K81" s="33">
        <f t="shared" si="13"/>
        <v>0</v>
      </c>
    </row>
    <row r="82" spans="1:11" ht="32.25" customHeight="1">
      <c r="A82" s="37" t="s">
        <v>31</v>
      </c>
      <c r="B82" s="38"/>
      <c r="C82" s="26" t="s">
        <v>37</v>
      </c>
      <c r="D82" s="27">
        <f aca="true" t="shared" si="14" ref="D82:K82">SUM(D83:D98)</f>
        <v>255000</v>
      </c>
      <c r="E82" s="27" t="e">
        <f t="shared" si="14"/>
        <v>#REF!</v>
      </c>
      <c r="F82" s="27" t="e">
        <f t="shared" si="14"/>
        <v>#REF!</v>
      </c>
      <c r="G82" s="27" t="e">
        <f t="shared" si="14"/>
        <v>#REF!</v>
      </c>
      <c r="H82" s="27" t="e">
        <f t="shared" si="14"/>
        <v>#REF!</v>
      </c>
      <c r="I82" s="27" t="e">
        <f t="shared" si="14"/>
        <v>#REF!</v>
      </c>
      <c r="J82" s="27" t="e">
        <f t="shared" si="14"/>
        <v>#REF!</v>
      </c>
      <c r="K82" s="27">
        <f t="shared" si="14"/>
        <v>0</v>
      </c>
    </row>
    <row r="83" spans="1:11" s="35" customFormat="1" ht="16.5" customHeight="1">
      <c r="A83" s="1"/>
      <c r="B83" s="5">
        <v>870</v>
      </c>
      <c r="C83" s="6" t="s">
        <v>13</v>
      </c>
      <c r="D83" s="34">
        <v>70000</v>
      </c>
      <c r="E83" s="28" t="e">
        <f>F83-D83</f>
        <v>#REF!</v>
      </c>
      <c r="F83" s="28" t="e">
        <f>#REF!</f>
        <v>#REF!</v>
      </c>
      <c r="G83" s="28" t="e">
        <f>#REF!</f>
        <v>#REF!</v>
      </c>
      <c r="H83" s="28" t="e">
        <f>F83+G83</f>
        <v>#REF!</v>
      </c>
      <c r="I83" s="28" t="e">
        <f>H83</f>
        <v>#REF!</v>
      </c>
      <c r="J83" s="28" t="e">
        <f>H83</f>
        <v>#REF!</v>
      </c>
      <c r="K83" s="28">
        <v>0</v>
      </c>
    </row>
    <row r="84" spans="1:11" s="35" customFormat="1" ht="16.5" customHeight="1">
      <c r="A84" s="1"/>
      <c r="B84" s="5">
        <v>872</v>
      </c>
      <c r="C84" s="4" t="s">
        <v>14</v>
      </c>
      <c r="D84" s="34">
        <v>5000</v>
      </c>
      <c r="E84" s="28" t="e">
        <f aca="true" t="shared" si="15" ref="E84:E98">F84-D84</f>
        <v>#REF!</v>
      </c>
      <c r="F84" s="28" t="e">
        <f>#REF!</f>
        <v>#REF!</v>
      </c>
      <c r="G84" s="28" t="e">
        <f>#REF!</f>
        <v>#REF!</v>
      </c>
      <c r="H84" s="28" t="e">
        <f>#REF!</f>
        <v>#REF!</v>
      </c>
      <c r="I84" s="28" t="e">
        <f aca="true" t="shared" si="16" ref="I84:I98">H84</f>
        <v>#REF!</v>
      </c>
      <c r="J84" s="28" t="e">
        <f aca="true" t="shared" si="17" ref="J84:J98">H84</f>
        <v>#REF!</v>
      </c>
      <c r="K84" s="28">
        <v>0</v>
      </c>
    </row>
    <row r="85" spans="1:11" s="35" customFormat="1" ht="16.5" customHeight="1">
      <c r="A85" s="1"/>
      <c r="B85" s="5">
        <v>873</v>
      </c>
      <c r="C85" s="4" t="s">
        <v>29</v>
      </c>
      <c r="D85" s="34">
        <v>15000</v>
      </c>
      <c r="E85" s="28" t="e">
        <f t="shared" si="15"/>
        <v>#REF!</v>
      </c>
      <c r="F85" s="28" t="e">
        <f>#REF!</f>
        <v>#REF!</v>
      </c>
      <c r="G85" s="28" t="e">
        <f>#REF!</f>
        <v>#REF!</v>
      </c>
      <c r="H85" s="28" t="e">
        <f aca="true" t="shared" si="18" ref="H85:H98">F85+G85</f>
        <v>#REF!</v>
      </c>
      <c r="I85" s="28" t="e">
        <f t="shared" si="16"/>
        <v>#REF!</v>
      </c>
      <c r="J85" s="28" t="e">
        <f t="shared" si="17"/>
        <v>#REF!</v>
      </c>
      <c r="K85" s="28">
        <v>0</v>
      </c>
    </row>
    <row r="86" spans="1:11" s="35" customFormat="1" ht="16.5" customHeight="1">
      <c r="A86" s="1"/>
      <c r="B86" s="5">
        <v>874</v>
      </c>
      <c r="C86" s="4" t="s">
        <v>15</v>
      </c>
      <c r="D86" s="34">
        <v>5000</v>
      </c>
      <c r="E86" s="28" t="e">
        <f t="shared" si="15"/>
        <v>#REF!</v>
      </c>
      <c r="F86" s="28" t="e">
        <f>#REF!</f>
        <v>#REF!</v>
      </c>
      <c r="G86" s="28" t="e">
        <f>#REF!</f>
        <v>#REF!</v>
      </c>
      <c r="H86" s="28" t="e">
        <f t="shared" si="18"/>
        <v>#REF!</v>
      </c>
      <c r="I86" s="28" t="e">
        <f t="shared" si="16"/>
        <v>#REF!</v>
      </c>
      <c r="J86" s="28" t="e">
        <f t="shared" si="17"/>
        <v>#REF!</v>
      </c>
      <c r="K86" s="28">
        <v>0</v>
      </c>
    </row>
    <row r="87" spans="1:11" s="35" customFormat="1" ht="16.5" customHeight="1">
      <c r="A87" s="1"/>
      <c r="B87" s="5">
        <v>875</v>
      </c>
      <c r="C87" s="4" t="s">
        <v>16</v>
      </c>
      <c r="D87" s="34">
        <v>5000</v>
      </c>
      <c r="E87" s="28" t="e">
        <f t="shared" si="15"/>
        <v>#REF!</v>
      </c>
      <c r="F87" s="28" t="e">
        <f>#REF!</f>
        <v>#REF!</v>
      </c>
      <c r="G87" s="28" t="e">
        <f>#REF!</f>
        <v>#REF!</v>
      </c>
      <c r="H87" s="28" t="e">
        <f t="shared" si="18"/>
        <v>#REF!</v>
      </c>
      <c r="I87" s="28" t="e">
        <f t="shared" si="16"/>
        <v>#REF!</v>
      </c>
      <c r="J87" s="28" t="e">
        <f t="shared" si="17"/>
        <v>#REF!</v>
      </c>
      <c r="K87" s="28">
        <v>0</v>
      </c>
    </row>
    <row r="88" spans="1:11" s="35" customFormat="1" ht="16.5" customHeight="1">
      <c r="A88" s="1"/>
      <c r="B88" s="5">
        <v>876</v>
      </c>
      <c r="C88" s="4" t="s">
        <v>48</v>
      </c>
      <c r="D88" s="34">
        <v>10000</v>
      </c>
      <c r="E88" s="28" t="e">
        <f t="shared" si="15"/>
        <v>#REF!</v>
      </c>
      <c r="F88" s="28" t="e">
        <f>#REF!</f>
        <v>#REF!</v>
      </c>
      <c r="G88" s="28" t="e">
        <f>#REF!</f>
        <v>#REF!</v>
      </c>
      <c r="H88" s="28" t="e">
        <f t="shared" si="18"/>
        <v>#REF!</v>
      </c>
      <c r="I88" s="28" t="e">
        <f t="shared" si="16"/>
        <v>#REF!</v>
      </c>
      <c r="J88" s="28" t="e">
        <f t="shared" si="17"/>
        <v>#REF!</v>
      </c>
      <c r="K88" s="28">
        <v>0</v>
      </c>
    </row>
    <row r="89" spans="1:11" s="35" customFormat="1" ht="16.5" customHeight="1">
      <c r="A89" s="1"/>
      <c r="B89" s="5">
        <v>877</v>
      </c>
      <c r="C89" s="4" t="s">
        <v>17</v>
      </c>
      <c r="D89" s="34">
        <v>5000</v>
      </c>
      <c r="E89" s="28" t="e">
        <f t="shared" si="15"/>
        <v>#REF!</v>
      </c>
      <c r="F89" s="28" t="e">
        <f>#REF!</f>
        <v>#REF!</v>
      </c>
      <c r="G89" s="28" t="e">
        <f>#REF!</f>
        <v>#REF!</v>
      </c>
      <c r="H89" s="28" t="e">
        <f t="shared" si="18"/>
        <v>#REF!</v>
      </c>
      <c r="I89" s="28" t="e">
        <f t="shared" si="16"/>
        <v>#REF!</v>
      </c>
      <c r="J89" s="28" t="e">
        <f t="shared" si="17"/>
        <v>#REF!</v>
      </c>
      <c r="K89" s="28">
        <v>0</v>
      </c>
    </row>
    <row r="90" spans="1:11" s="35" customFormat="1" ht="16.5" customHeight="1">
      <c r="A90" s="1"/>
      <c r="B90" s="5">
        <v>878</v>
      </c>
      <c r="C90" s="4" t="s">
        <v>18</v>
      </c>
      <c r="D90" s="34">
        <v>5000</v>
      </c>
      <c r="E90" s="28" t="e">
        <f t="shared" si="15"/>
        <v>#REF!</v>
      </c>
      <c r="F90" s="28" t="e">
        <f>#REF!</f>
        <v>#REF!</v>
      </c>
      <c r="G90" s="28" t="e">
        <f>#REF!</f>
        <v>#REF!</v>
      </c>
      <c r="H90" s="28" t="e">
        <f t="shared" si="18"/>
        <v>#REF!</v>
      </c>
      <c r="I90" s="28" t="e">
        <f t="shared" si="16"/>
        <v>#REF!</v>
      </c>
      <c r="J90" s="28" t="e">
        <f t="shared" si="17"/>
        <v>#REF!</v>
      </c>
      <c r="K90" s="28">
        <v>0</v>
      </c>
    </row>
    <row r="91" spans="1:11" s="35" customFormat="1" ht="16.5" customHeight="1">
      <c r="A91" s="1"/>
      <c r="B91" s="3">
        <v>879</v>
      </c>
      <c r="C91" s="4" t="s">
        <v>19</v>
      </c>
      <c r="D91" s="34">
        <v>5000</v>
      </c>
      <c r="E91" s="28" t="e">
        <f t="shared" si="15"/>
        <v>#REF!</v>
      </c>
      <c r="F91" s="28" t="e">
        <f>#REF!</f>
        <v>#REF!</v>
      </c>
      <c r="G91" s="28" t="e">
        <f>#REF!</f>
        <v>#REF!</v>
      </c>
      <c r="H91" s="28" t="e">
        <f t="shared" si="18"/>
        <v>#REF!</v>
      </c>
      <c r="I91" s="28" t="e">
        <f t="shared" si="16"/>
        <v>#REF!</v>
      </c>
      <c r="J91" s="28" t="e">
        <f t="shared" si="17"/>
        <v>#REF!</v>
      </c>
      <c r="K91" s="28">
        <v>0</v>
      </c>
    </row>
    <row r="92" spans="1:11" s="35" customFormat="1" ht="16.5" customHeight="1">
      <c r="A92" s="1"/>
      <c r="B92" s="3">
        <v>882</v>
      </c>
      <c r="C92" s="4" t="s">
        <v>20</v>
      </c>
      <c r="D92" s="34">
        <v>100000</v>
      </c>
      <c r="E92" s="28" t="e">
        <f t="shared" si="15"/>
        <v>#REF!</v>
      </c>
      <c r="F92" s="28" t="e">
        <f>#REF!</f>
        <v>#REF!</v>
      </c>
      <c r="G92" s="28" t="e">
        <f>#REF!</f>
        <v>#REF!</v>
      </c>
      <c r="H92" s="28" t="e">
        <f t="shared" si="18"/>
        <v>#REF!</v>
      </c>
      <c r="I92" s="28" t="e">
        <f t="shared" si="16"/>
        <v>#REF!</v>
      </c>
      <c r="J92" s="28" t="e">
        <f t="shared" si="17"/>
        <v>#REF!</v>
      </c>
      <c r="K92" s="28">
        <v>0</v>
      </c>
    </row>
    <row r="93" spans="1:11" s="35" customFormat="1" ht="16.5" customHeight="1">
      <c r="A93" s="1"/>
      <c r="B93" s="3">
        <v>883</v>
      </c>
      <c r="C93" s="4" t="s">
        <v>21</v>
      </c>
      <c r="D93" s="34">
        <v>5000</v>
      </c>
      <c r="E93" s="28" t="e">
        <f t="shared" si="15"/>
        <v>#REF!</v>
      </c>
      <c r="F93" s="28" t="e">
        <f>#REF!</f>
        <v>#REF!</v>
      </c>
      <c r="G93" s="28" t="e">
        <f>#REF!</f>
        <v>#REF!</v>
      </c>
      <c r="H93" s="28" t="e">
        <f t="shared" si="18"/>
        <v>#REF!</v>
      </c>
      <c r="I93" s="28" t="e">
        <f t="shared" si="16"/>
        <v>#REF!</v>
      </c>
      <c r="J93" s="28" t="e">
        <f t="shared" si="17"/>
        <v>#REF!</v>
      </c>
      <c r="K93" s="28">
        <v>0</v>
      </c>
    </row>
    <row r="94" spans="1:11" s="35" customFormat="1" ht="16.5" customHeight="1">
      <c r="A94" s="1"/>
      <c r="B94" s="3">
        <v>885</v>
      </c>
      <c r="C94" s="4" t="s">
        <v>22</v>
      </c>
      <c r="D94" s="34">
        <v>5000</v>
      </c>
      <c r="E94" s="28" t="e">
        <f t="shared" si="15"/>
        <v>#REF!</v>
      </c>
      <c r="F94" s="28" t="e">
        <f>#REF!</f>
        <v>#REF!</v>
      </c>
      <c r="G94" s="28" t="e">
        <f>#REF!</f>
        <v>#REF!</v>
      </c>
      <c r="H94" s="28" t="e">
        <f t="shared" si="18"/>
        <v>#REF!</v>
      </c>
      <c r="I94" s="28" t="e">
        <f t="shared" si="16"/>
        <v>#REF!</v>
      </c>
      <c r="J94" s="28" t="e">
        <f t="shared" si="17"/>
        <v>#REF!</v>
      </c>
      <c r="K94" s="28">
        <v>0</v>
      </c>
    </row>
    <row r="95" spans="1:11" s="35" customFormat="1" ht="24" customHeight="1">
      <c r="A95" s="1"/>
      <c r="B95" s="3">
        <v>886</v>
      </c>
      <c r="C95" s="4" t="s">
        <v>112</v>
      </c>
      <c r="D95" s="34">
        <v>5000</v>
      </c>
      <c r="E95" s="28" t="e">
        <f t="shared" si="15"/>
        <v>#REF!</v>
      </c>
      <c r="F95" s="28" t="e">
        <f>#REF!</f>
        <v>#REF!</v>
      </c>
      <c r="G95" s="28" t="e">
        <f>#REF!</f>
        <v>#REF!</v>
      </c>
      <c r="H95" s="28" t="e">
        <f t="shared" si="18"/>
        <v>#REF!</v>
      </c>
      <c r="I95" s="28" t="e">
        <f t="shared" si="16"/>
        <v>#REF!</v>
      </c>
      <c r="J95" s="28" t="e">
        <f t="shared" si="17"/>
        <v>#REF!</v>
      </c>
      <c r="K95" s="28">
        <v>0</v>
      </c>
    </row>
    <row r="96" spans="1:11" s="35" customFormat="1" ht="25.5" customHeight="1">
      <c r="A96" s="1"/>
      <c r="B96" s="3">
        <v>895</v>
      </c>
      <c r="C96" s="4" t="s">
        <v>23</v>
      </c>
      <c r="D96" s="34">
        <v>5000</v>
      </c>
      <c r="E96" s="28" t="e">
        <f t="shared" si="15"/>
        <v>#REF!</v>
      </c>
      <c r="F96" s="28" t="e">
        <f>#REF!</f>
        <v>#REF!</v>
      </c>
      <c r="G96" s="28" t="e">
        <f>#REF!</f>
        <v>#REF!</v>
      </c>
      <c r="H96" s="28" t="e">
        <f t="shared" si="18"/>
        <v>#REF!</v>
      </c>
      <c r="I96" s="28" t="e">
        <f t="shared" si="16"/>
        <v>#REF!</v>
      </c>
      <c r="J96" s="28" t="e">
        <f t="shared" si="17"/>
        <v>#REF!</v>
      </c>
      <c r="K96" s="28">
        <v>0</v>
      </c>
    </row>
    <row r="97" spans="1:11" s="29" customFormat="1" ht="16.5" customHeight="1">
      <c r="A97" s="36"/>
      <c r="B97" s="10">
        <v>887</v>
      </c>
      <c r="C97" s="11" t="s">
        <v>43</v>
      </c>
      <c r="D97" s="28">
        <v>5000</v>
      </c>
      <c r="E97" s="28" t="e">
        <f t="shared" si="15"/>
        <v>#REF!</v>
      </c>
      <c r="F97" s="28" t="e">
        <f>#REF!</f>
        <v>#REF!</v>
      </c>
      <c r="G97" s="28" t="e">
        <f>#REF!</f>
        <v>#REF!</v>
      </c>
      <c r="H97" s="28" t="e">
        <f t="shared" si="18"/>
        <v>#REF!</v>
      </c>
      <c r="I97" s="28" t="e">
        <f t="shared" si="16"/>
        <v>#REF!</v>
      </c>
      <c r="J97" s="28" t="e">
        <f t="shared" si="17"/>
        <v>#REF!</v>
      </c>
      <c r="K97" s="28">
        <v>0</v>
      </c>
    </row>
    <row r="98" spans="1:11" s="29" customFormat="1" ht="16.5" customHeight="1">
      <c r="A98" s="36"/>
      <c r="B98" s="10">
        <v>888</v>
      </c>
      <c r="C98" s="11" t="s">
        <v>59</v>
      </c>
      <c r="D98" s="28">
        <v>5000</v>
      </c>
      <c r="E98" s="28" t="e">
        <f t="shared" si="15"/>
        <v>#REF!</v>
      </c>
      <c r="F98" s="28" t="e">
        <f>#REF!</f>
        <v>#REF!</v>
      </c>
      <c r="G98" s="28" t="e">
        <f>#REF!</f>
        <v>#REF!</v>
      </c>
      <c r="H98" s="28" t="e">
        <f t="shared" si="18"/>
        <v>#REF!</v>
      </c>
      <c r="I98" s="28" t="e">
        <f t="shared" si="16"/>
        <v>#REF!</v>
      </c>
      <c r="J98" s="28" t="e">
        <f t="shared" si="17"/>
        <v>#REF!</v>
      </c>
      <c r="K98" s="28">
        <v>0</v>
      </c>
    </row>
    <row r="99" spans="1:11" ht="17.25" customHeight="1">
      <c r="A99" s="39" t="s">
        <v>38</v>
      </c>
      <c r="B99" s="40"/>
      <c r="C99" s="22" t="s">
        <v>39</v>
      </c>
      <c r="D99" s="33">
        <f aca="true" t="shared" si="19" ref="D99:K100">D100</f>
        <v>0</v>
      </c>
      <c r="E99" s="33">
        <f t="shared" si="19"/>
        <v>0</v>
      </c>
      <c r="F99" s="33">
        <f t="shared" si="19"/>
        <v>0</v>
      </c>
      <c r="G99" s="33">
        <f t="shared" si="19"/>
        <v>2329501373.8</v>
      </c>
      <c r="H99" s="33">
        <f t="shared" si="19"/>
        <v>2329501373.8</v>
      </c>
      <c r="I99" s="33">
        <f t="shared" si="19"/>
        <v>2329501373.8</v>
      </c>
      <c r="J99" s="33">
        <f t="shared" si="19"/>
        <v>2329501373.8</v>
      </c>
      <c r="K99" s="33">
        <f t="shared" si="19"/>
        <v>0</v>
      </c>
    </row>
    <row r="100" spans="1:11" ht="17.25" customHeight="1">
      <c r="A100" s="41" t="s">
        <v>31</v>
      </c>
      <c r="B100" s="42"/>
      <c r="C100" s="26" t="s">
        <v>40</v>
      </c>
      <c r="D100" s="27">
        <f t="shared" si="19"/>
        <v>0</v>
      </c>
      <c r="E100" s="27">
        <f t="shared" si="19"/>
        <v>0</v>
      </c>
      <c r="F100" s="27">
        <f t="shared" si="19"/>
        <v>0</v>
      </c>
      <c r="G100" s="27">
        <f t="shared" si="19"/>
        <v>2329501373.8</v>
      </c>
      <c r="H100" s="27">
        <f t="shared" si="19"/>
        <v>2329501373.8</v>
      </c>
      <c r="I100" s="27">
        <f t="shared" si="19"/>
        <v>2329501373.8</v>
      </c>
      <c r="J100" s="27">
        <f t="shared" si="19"/>
        <v>2329501373.8</v>
      </c>
      <c r="K100" s="27">
        <f t="shared" si="19"/>
        <v>0</v>
      </c>
    </row>
    <row r="101" spans="1:11" s="35" customFormat="1" ht="19.5" customHeight="1">
      <c r="A101" s="1"/>
      <c r="B101" s="3">
        <v>890</v>
      </c>
      <c r="C101" s="4" t="s">
        <v>145</v>
      </c>
      <c r="D101" s="34">
        <v>0</v>
      </c>
      <c r="E101" s="28">
        <f>F101-D101</f>
        <v>0</v>
      </c>
      <c r="F101" s="28">
        <v>0</v>
      </c>
      <c r="G101" s="28">
        <v>2329501373.8</v>
      </c>
      <c r="H101" s="28">
        <f>F101+G101</f>
        <v>2329501373.8</v>
      </c>
      <c r="I101" s="28">
        <f>H101</f>
        <v>2329501373.8</v>
      </c>
      <c r="J101" s="28">
        <f>I101</f>
        <v>2329501373.8</v>
      </c>
      <c r="K101" s="28">
        <v>0</v>
      </c>
    </row>
  </sheetData>
  <sheetProtection/>
  <autoFilter ref="A7:H101"/>
  <mergeCells count="22">
    <mergeCell ref="I1:K1"/>
    <mergeCell ref="I2:I4"/>
    <mergeCell ref="J2:J4"/>
    <mergeCell ref="K2:K4"/>
    <mergeCell ref="A81:B81"/>
    <mergeCell ref="A78:B78"/>
    <mergeCell ref="C1:C4"/>
    <mergeCell ref="G1:G4"/>
    <mergeCell ref="H1:H4"/>
    <mergeCell ref="A6:B6"/>
    <mergeCell ref="E1:E4"/>
    <mergeCell ref="F1:F4"/>
    <mergeCell ref="A5:C5"/>
    <mergeCell ref="A2:A4"/>
    <mergeCell ref="B2:B4"/>
    <mergeCell ref="A1:B1"/>
    <mergeCell ref="A82:B82"/>
    <mergeCell ref="A99:B99"/>
    <mergeCell ref="A100:B100"/>
    <mergeCell ref="A58:B58"/>
    <mergeCell ref="D1:D4"/>
    <mergeCell ref="A77:B77"/>
  </mergeCells>
  <printOptions/>
  <pageMargins left="0.5905511811023623" right="0.3937007874015748" top="0.7874015748031497" bottom="0.2755905511811024" header="0.31496062992125984" footer="0.1968503937007874"/>
  <pageSetup horizontalDpi="600" verticalDpi="600" orientation="landscape" paperSize="9" scale="64" r:id="rId1"/>
  <rowBreaks count="4" manualBreakCount="4">
    <brk id="25" max="10" man="1"/>
    <brk id="47" max="10" man="1"/>
    <brk id="66" max="10" man="1"/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Calabria</dc:creator>
  <cp:keywords/>
  <dc:description/>
  <cp:lastModifiedBy>Carli Giorgio</cp:lastModifiedBy>
  <cp:lastPrinted>2020-03-22T18:38:13Z</cp:lastPrinted>
  <dcterms:created xsi:type="dcterms:W3CDTF">2008-12-02T08:52:37Z</dcterms:created>
  <dcterms:modified xsi:type="dcterms:W3CDTF">2020-05-19T08:13:03Z</dcterms:modified>
  <cp:category/>
  <cp:version/>
  <cp:contentType/>
  <cp:contentStatus/>
</cp:coreProperties>
</file>