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4\MISSIONI 2024\MISSIONI GENNAIO 2024\TRASPARENZA GENNAIO 2024\"/>
    </mc:Choice>
  </mc:AlternateContent>
  <xr:revisionPtr revIDLastSave="0" documentId="13_ncr:1_{802A8CF1-C5D9-4127-82F4-FF82BEA3720E}" xr6:coauthVersionLast="36" xr6:coauthVersionMax="36" xr10:uidLastSave="{00000000-0000-0000-0000-000000000000}"/>
  <bookViews>
    <workbookView xWindow="0" yWindow="0" windowWidth="19200" windowHeight="6645" firstSheet="1" activeTab="1" xr2:uid="{00000000-000D-0000-FFFF-FFFF00000000}"/>
  </bookViews>
  <sheets>
    <sheet name="calcoli " sheetId="2" state="hidden" r:id="rId1"/>
    <sheet name="IN TRASPARENZA" sheetId="3" r:id="rId2"/>
  </sheets>
  <definedNames>
    <definedName name="_xlnm.Print_Area" localSheetId="0">'calcoli '!$A$1:$Q$29</definedName>
    <definedName name="_xlnm.Print_Area" localSheetId="1">'IN TRASPARENZA'!$A$1:$Q$11</definedName>
  </definedNames>
  <calcPr calcId="191029"/>
</workbook>
</file>

<file path=xl/calcChain.xml><?xml version="1.0" encoding="utf-8"?>
<calcChain xmlns="http://schemas.openxmlformats.org/spreadsheetml/2006/main">
  <c r="M7" i="3" l="1"/>
  <c r="K7" i="3"/>
  <c r="I7" i="3" l="1"/>
  <c r="Q23" i="2"/>
  <c r="K20" i="2"/>
  <c r="O18" i="2"/>
  <c r="Q18" i="2" s="1"/>
  <c r="P20" i="2"/>
  <c r="M20" i="2"/>
  <c r="I20" i="2"/>
  <c r="P23" i="2"/>
  <c r="K18" i="2"/>
  <c r="Q11" i="2"/>
  <c r="Q10" i="2"/>
  <c r="Q9" i="2"/>
  <c r="Q8" i="2"/>
  <c r="Q15" i="2"/>
  <c r="Q14" i="2"/>
  <c r="O15" i="2"/>
  <c r="O14" i="2"/>
  <c r="P9" i="2"/>
  <c r="P8" i="2"/>
  <c r="O20" i="2" l="1"/>
  <c r="Q20" i="2" s="1"/>
</calcChain>
</file>

<file path=xl/sharedStrings.xml><?xml version="1.0" encoding="utf-8"?>
<sst xmlns="http://schemas.openxmlformats.org/spreadsheetml/2006/main" count="46" uniqueCount="35">
  <si>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</si>
  <si>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</si>
  <si>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</si>
  <si>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</si>
  <si>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</si>
  <si>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</si>
  <si>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</si>
  <si>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</si>
  <si>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</si>
  <si>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</si>
  <si>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</si>
  <si>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 xml:space="preserve">PROVE CALCOLO </t>
  </si>
  <si>
    <t xml:space="preserve">  CISALPINA  </t>
  </si>
  <si>
    <t xml:space="preserve">    RIMB.PERS.        </t>
  </si>
  <si>
    <t xml:space="preserve">TOT. MISSIONE         </t>
  </si>
  <si>
    <t xml:space="preserve">TOT. MISSIONE              </t>
  </si>
  <si>
    <t>SPESA TOTALE DIPE DA SICOGE CAP.600</t>
  </si>
  <si>
    <t>RIMB PERS</t>
  </si>
  <si>
    <t>totale viaggi di servizio Autorità Politiche *</t>
  </si>
  <si>
    <t>Fabio Burgarello</t>
  </si>
  <si>
    <t>Salvatore Calabro' (autista)</t>
  </si>
  <si>
    <r>
      <t xml:space="preserve">Missioni e viaggi di servizio Autorità politiche
Mese:  novembre   Anno: 2023 - </t>
    </r>
    <r>
      <rPr>
        <b/>
        <sz val="14"/>
        <color rgb="FFFF0000"/>
        <rFont val="Calibri"/>
        <family val="2"/>
        <scheme val="minor"/>
      </rPr>
      <t>(pagamento  2023)</t>
    </r>
  </si>
  <si>
    <t xml:space="preserve"> TOTALE DIPE SSGG</t>
  </si>
  <si>
    <r>
      <t xml:space="preserve">Missioni e viaggi di servizio Autorità politiche                                                                                                                                        
Mese:   </t>
    </r>
    <r>
      <rPr>
        <b/>
        <sz val="14"/>
        <color rgb="FFFF0000"/>
        <rFont val="Calibri"/>
        <family val="2"/>
        <scheme val="minor"/>
      </rPr>
      <t xml:space="preserve">gennaio </t>
    </r>
    <r>
      <rPr>
        <b/>
        <sz val="14"/>
        <color theme="1"/>
        <rFont val="Calibri"/>
        <family val="2"/>
        <scheme val="minor"/>
      </rPr>
      <t xml:space="preserve"> -    Anno: 2024 -</t>
    </r>
  </si>
  <si>
    <t>MISSIONE ANCONA  9 gennaio 2024</t>
  </si>
  <si>
    <t>Monica Scatena</t>
  </si>
  <si>
    <t>Iacipo Falcucci</t>
  </si>
  <si>
    <t>Iacopo Facucci</t>
  </si>
  <si>
    <t>MISSIONE  MILANO 25-26 gennaio 2024</t>
  </si>
  <si>
    <t xml:space="preserve"> SS MORELLI</t>
  </si>
  <si>
    <t>Se. Alessandro Morelli</t>
  </si>
  <si>
    <t>cisalpina</t>
  </si>
  <si>
    <t>335,55*</t>
  </si>
  <si>
    <t>MISSIONE  CAGLIARI 18-19 gennaio 2024 (spostata al 6-7 febbraio, poi ancora al 22 -23 febbraio )</t>
  </si>
  <si>
    <t>*a tale importo è stato aggiunto un biglietto errato di € 101,60( da stornare nella prossima fattura di marzo) e invece sono stati stornati 2 voucher hotel di € 124 già inseriti in precedenti fattura dic.23)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</si>
</sst>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Border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8" fontId="0" fillId="0" borderId="0" xfId="0" applyNumberFormat="1" applyFill="1"/>
    <xf numFmtId="2" fontId="0" fillId="0" borderId="0" xfId="0" applyNumberFormat="1"/>
    <xf numFmtId="44" fontId="0" fillId="0" borderId="0" xfId="1" applyFont="1" applyFill="1" applyBorder="1"/>
    <xf numFmtId="44" fontId="5" fillId="0" borderId="0" xfId="1" applyFont="1" applyFill="1" applyBorder="1"/>
    <xf numFmtId="0" fontId="0" fillId="2" borderId="12" xfId="0" applyFill="1" applyBorder="1" applyAlignment="1">
      <alignment horizontal="center" vertical="center" wrapText="1"/>
    </xf>
    <xf numFmtId="8" fontId="0" fillId="2" borderId="12" xfId="0" applyNumberForma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8" fontId="6" fillId="2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4" borderId="12" xfId="0" applyFill="1" applyBorder="1"/>
    <xf numFmtId="0" fontId="0" fillId="0" borderId="4" xfId="0" applyFill="1" applyBorder="1"/>
    <xf numFmtId="0" fontId="0" fillId="0" borderId="0" xfId="0" applyAlignment="1"/>
    <xf numFmtId="0" fontId="0" fillId="0" borderId="0" xfId="0" applyBorder="1" applyAlignment="1"/>
    <xf numFmtId="8" fontId="1" fillId="4" borderId="12" xfId="0" applyNumberFormat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8" fontId="0" fillId="4" borderId="12" xfId="0" applyNumberFormat="1" applyFill="1" applyBorder="1" applyAlignment="1">
      <alignment vertical="center"/>
    </xf>
    <xf numFmtId="44" fontId="0" fillId="4" borderId="12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 wrapText="1"/>
    </xf>
    <xf numFmtId="164" fontId="0" fillId="4" borderId="14" xfId="0" applyNumberFormat="1" applyFill="1" applyBorder="1" applyAlignment="1">
      <alignment horizontal="center" vertical="center" wrapText="1"/>
    </xf>
    <xf numFmtId="2" fontId="0" fillId="4" borderId="12" xfId="0" applyNumberForma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64" fontId="1" fillId="4" borderId="12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vertical="center" wrapText="1"/>
    </xf>
    <xf numFmtId="0" fontId="0" fillId="4" borderId="10" xfId="0" applyFill="1" applyBorder="1"/>
    <xf numFmtId="8" fontId="1" fillId="4" borderId="10" xfId="0" applyNumberFormat="1" applyFont="1" applyFill="1" applyBorder="1" applyAlignment="1">
      <alignment vertical="center"/>
    </xf>
    <xf numFmtId="44" fontId="0" fillId="0" borderId="12" xfId="1" applyFont="1" applyFill="1" applyBorder="1"/>
    <xf numFmtId="44" fontId="5" fillId="0" borderId="12" xfId="1" applyFont="1" applyFill="1" applyBorder="1"/>
    <xf numFmtId="164" fontId="0" fillId="0" borderId="4" xfId="0" applyNumberFormat="1" applyBorder="1" applyAlignment="1">
      <alignment vertical="center"/>
    </xf>
    <xf numFmtId="8" fontId="0" fillId="0" borderId="0" xfId="0" applyNumberFormat="1"/>
    <xf numFmtId="0" fontId="0" fillId="0" borderId="12" xfId="0" applyBorder="1"/>
    <xf numFmtId="8" fontId="0" fillId="0" borderId="0" xfId="0" applyNumberFormat="1" applyFill="1" applyBorder="1"/>
    <xf numFmtId="44" fontId="0" fillId="0" borderId="0" xfId="0" applyNumberFormat="1" applyFill="1" applyBorder="1"/>
    <xf numFmtId="164" fontId="0" fillId="0" borderId="14" xfId="0" applyNumberFormat="1" applyBorder="1" applyAlignment="1">
      <alignment vertical="center" wrapText="1"/>
    </xf>
    <xf numFmtId="44" fontId="0" fillId="0" borderId="12" xfId="1" applyFont="1" applyFill="1" applyBorder="1" applyAlignment="1">
      <alignment vertical="center"/>
    </xf>
    <xf numFmtId="164" fontId="0" fillId="0" borderId="0" xfId="0" applyNumberFormat="1" applyFill="1"/>
    <xf numFmtId="44" fontId="0" fillId="0" borderId="0" xfId="0" applyNumberFormat="1" applyFill="1"/>
    <xf numFmtId="164" fontId="16" fillId="0" borderId="12" xfId="0" applyNumberFormat="1" applyFont="1" applyFill="1" applyBorder="1" applyAlignment="1">
      <alignment horizontal="center" vertical="center" wrapText="1"/>
    </xf>
    <xf numFmtId="8" fontId="16" fillId="0" borderId="1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Fill="1" applyBorder="1" applyAlignment="1"/>
    <xf numFmtId="8" fontId="0" fillId="0" borderId="5" xfId="0" applyNumberFormat="1" applyFill="1" applyBorder="1" applyAlignment="1">
      <alignment vertical="center"/>
    </xf>
    <xf numFmtId="8" fontId="0" fillId="0" borderId="23" xfId="0" applyNumberFormat="1" applyFill="1" applyBorder="1" applyAlignment="1">
      <alignment vertical="center"/>
    </xf>
    <xf numFmtId="8" fontId="0" fillId="0" borderId="28" xfId="0" applyNumberFormat="1" applyFill="1" applyBorder="1" applyAlignment="1">
      <alignment vertical="center"/>
    </xf>
    <xf numFmtId="0" fontId="0" fillId="0" borderId="23" xfId="0" applyFill="1" applyBorder="1"/>
    <xf numFmtId="0" fontId="0" fillId="0" borderId="28" xfId="0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4" borderId="2" xfId="0" applyFill="1" applyBorder="1"/>
    <xf numFmtId="0" fontId="0" fillId="4" borderId="15" xfId="0" applyFill="1" applyBorder="1"/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ill="1" applyBorder="1"/>
    <xf numFmtId="164" fontId="0" fillId="0" borderId="30" xfId="0" applyNumberFormat="1" applyBorder="1" applyAlignment="1">
      <alignment vertical="center"/>
    </xf>
    <xf numFmtId="8" fontId="0" fillId="4" borderId="31" xfId="0" applyNumberFormat="1" applyFill="1" applyBorder="1" applyAlignment="1">
      <alignment vertical="center"/>
    </xf>
    <xf numFmtId="0" fontId="0" fillId="0" borderId="31" xfId="0" applyFill="1" applyBorder="1"/>
    <xf numFmtId="8" fontId="0" fillId="0" borderId="31" xfId="0" applyNumberFormat="1" applyFill="1" applyBorder="1" applyAlignment="1">
      <alignment vertical="center"/>
    </xf>
    <xf numFmtId="8" fontId="0" fillId="4" borderId="31" xfId="0" applyNumberFormat="1" applyFill="1" applyBorder="1"/>
    <xf numFmtId="8" fontId="1" fillId="0" borderId="30" xfId="0" applyNumberFormat="1" applyFont="1" applyFill="1" applyBorder="1" applyAlignment="1">
      <alignment vertical="center"/>
    </xf>
    <xf numFmtId="8" fontId="0" fillId="4" borderId="32" xfId="0" applyNumberFormat="1" applyFill="1" applyBorder="1"/>
    <xf numFmtId="8" fontId="0" fillId="0" borderId="33" xfId="0" applyNumberFormat="1" applyFill="1" applyBorder="1"/>
    <xf numFmtId="0" fontId="0" fillId="0" borderId="30" xfId="0" applyBorder="1"/>
    <xf numFmtId="44" fontId="6" fillId="2" borderId="12" xfId="1" applyFont="1" applyFill="1" applyBorder="1" applyAlignment="1">
      <alignment horizontal="center" vertical="center" wrapText="1"/>
    </xf>
    <xf numFmtId="44" fontId="6" fillId="2" borderId="1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0" fillId="4" borderId="20" xfId="0" applyNumberFormat="1" applyFill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44" fontId="11" fillId="0" borderId="12" xfId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4" fontId="7" fillId="2" borderId="12" xfId="1" applyFont="1" applyFill="1" applyBorder="1" applyAlignment="1">
      <alignment horizontal="center" vertical="center" wrapText="1"/>
    </xf>
    <xf numFmtId="44" fontId="11" fillId="0" borderId="12" xfId="1" applyFont="1" applyFill="1" applyBorder="1" applyAlignment="1">
      <alignment horizontal="center" vertical="center" wrapText="1"/>
    </xf>
    <xf numFmtId="44" fontId="15" fillId="0" borderId="12" xfId="1" applyFont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4" fontId="0" fillId="0" borderId="21" xfId="1" applyFont="1" applyFill="1" applyBorder="1" applyAlignment="1">
      <alignment horizontal="center" vertical="center" wrapText="1"/>
    </xf>
    <xf numFmtId="44" fontId="0" fillId="0" borderId="22" xfId="1" applyFont="1" applyFill="1" applyBorder="1" applyAlignment="1">
      <alignment horizontal="center" vertical="center" wrapText="1"/>
    </xf>
    <xf numFmtId="44" fontId="16" fillId="2" borderId="9" xfId="1" applyFont="1" applyFill="1" applyBorder="1" applyAlignment="1">
      <alignment horizontal="center" vertical="center" wrapText="1"/>
    </xf>
    <xf numFmtId="44" fontId="16" fillId="2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9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I32"/>
  <sheetViews>
    <sheetView topLeftCell="A10" zoomScaleNormal="100" workbookViewId="0">
      <selection activeCell="Q34" sqref="Q34"/>
    </sheetView>
  </sheetViews>
  <sheetFormatPr defaultRowHeight="15" x14ac:dyDescent="0.25"/>
  <cols>
    <col min="1" max="1" width="19.5703125" customWidth="1"/>
    <col min="2" max="2" width="32.28515625" customWidth="1"/>
    <col min="4" max="4" width="3.7109375" customWidth="1"/>
    <col min="6" max="6" width="3.140625" customWidth="1"/>
    <col min="8" max="8" width="7.28515625" customWidth="1"/>
    <col min="9" max="9" width="9.5703125" bestFit="1" customWidth="1"/>
    <col min="10" max="10" width="5.7109375" customWidth="1"/>
    <col min="12" max="12" width="5.85546875" customWidth="1"/>
    <col min="14" max="14" width="6.85546875" customWidth="1"/>
    <col min="15" max="15" width="11.5703125" customWidth="1"/>
    <col min="16" max="16" width="12.5703125" customWidth="1"/>
    <col min="17" max="17" width="13.42578125" style="2" customWidth="1"/>
    <col min="18" max="18" width="0.42578125" hidden="1" customWidth="1"/>
    <col min="19" max="19" width="4.42578125" hidden="1" customWidth="1"/>
    <col min="20" max="20" width="0.42578125" customWidth="1"/>
    <col min="21" max="21" width="12.42578125" customWidth="1"/>
    <col min="22" max="22" width="12.85546875" customWidth="1"/>
    <col min="23" max="23" width="13" customWidth="1"/>
    <col min="28" max="28" width="3.140625" customWidth="1"/>
    <col min="29" max="29" width="0.28515625" customWidth="1"/>
    <col min="30" max="30" width="9.140625" hidden="1" customWidth="1"/>
    <col min="31" max="31" width="0.42578125" hidden="1" customWidth="1"/>
    <col min="32" max="32" width="4.140625" hidden="1" customWidth="1"/>
    <col min="33" max="34" width="9.140625" hidden="1" customWidth="1"/>
    <col min="35" max="35" width="3.140625" hidden="1" customWidth="1"/>
  </cols>
  <sheetData>
    <row r="1" spans="1:23" ht="15" customHeight="1" x14ac:dyDescent="0.25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</row>
    <row r="2" spans="1:23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</row>
    <row r="3" spans="1:23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"/>
    </row>
    <row r="4" spans="1:23" s="1" customFormat="1" ht="20.25" customHeight="1" thickBot="1" x14ac:dyDescent="0.3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"/>
      <c r="Q4" s="4"/>
    </row>
    <row r="5" spans="1:23" s="1" customFormat="1" ht="84.75" customHeight="1" x14ac:dyDescent="0.25">
      <c r="A5" s="94" t="s">
        <v>0</v>
      </c>
      <c r="B5" s="94"/>
      <c r="C5" s="95" t="s">
        <v>3</v>
      </c>
      <c r="D5" s="94"/>
      <c r="E5" s="95" t="s">
        <v>4</v>
      </c>
      <c r="F5" s="94"/>
      <c r="G5" s="95" t="s">
        <v>5</v>
      </c>
      <c r="H5" s="94"/>
      <c r="I5" s="95" t="s">
        <v>10</v>
      </c>
      <c r="J5" s="94"/>
      <c r="K5" s="95" t="s">
        <v>1</v>
      </c>
      <c r="L5" s="94"/>
      <c r="M5" s="95" t="s">
        <v>2</v>
      </c>
      <c r="N5" s="94"/>
      <c r="O5" s="17" t="s">
        <v>12</v>
      </c>
      <c r="P5" s="17" t="s">
        <v>13</v>
      </c>
      <c r="Q5" s="18" t="s">
        <v>14</v>
      </c>
      <c r="R5" s="21"/>
      <c r="S5" s="21"/>
      <c r="T5" s="62"/>
      <c r="U5" s="74" t="s">
        <v>11</v>
      </c>
    </row>
    <row r="6" spans="1:23" s="1" customFormat="1" ht="41.25" customHeight="1" x14ac:dyDescent="0.25">
      <c r="A6" s="112" t="s">
        <v>9</v>
      </c>
      <c r="B6" s="112"/>
      <c r="C6" s="97"/>
      <c r="D6" s="97"/>
      <c r="E6" s="97"/>
      <c r="F6" s="97"/>
      <c r="G6" s="98" t="s">
        <v>29</v>
      </c>
      <c r="H6" s="99"/>
      <c r="I6" s="92"/>
      <c r="J6" s="93"/>
      <c r="K6" s="92"/>
      <c r="L6" s="93"/>
      <c r="M6" s="92"/>
      <c r="N6" s="93"/>
      <c r="O6" s="32"/>
      <c r="P6" s="32"/>
      <c r="Q6" s="23"/>
      <c r="R6" s="23"/>
      <c r="S6" s="23"/>
      <c r="T6" s="70"/>
      <c r="U6" s="75"/>
    </row>
    <row r="7" spans="1:23" s="1" customFormat="1" ht="34.5" customHeight="1" x14ac:dyDescent="0.25">
      <c r="A7" s="117" t="s">
        <v>24</v>
      </c>
      <c r="B7" s="118"/>
      <c r="C7" s="119">
        <v>1</v>
      </c>
      <c r="D7" s="119"/>
      <c r="E7" s="119">
        <v>1</v>
      </c>
      <c r="F7" s="119"/>
      <c r="G7" s="119">
        <v>3</v>
      </c>
      <c r="H7" s="119"/>
      <c r="I7" s="109"/>
      <c r="J7" s="109"/>
      <c r="K7" s="109"/>
      <c r="L7" s="109"/>
      <c r="M7" s="92"/>
      <c r="N7" s="92"/>
      <c r="O7" s="46"/>
      <c r="P7" s="51"/>
      <c r="Q7" s="51"/>
      <c r="R7" s="32"/>
      <c r="S7" s="32"/>
      <c r="T7" s="71"/>
      <c r="U7" s="76"/>
    </row>
    <row r="8" spans="1:23" s="1" customFormat="1" ht="30" customHeight="1" x14ac:dyDescent="0.25">
      <c r="A8" s="115" t="s">
        <v>19</v>
      </c>
      <c r="B8" s="116"/>
      <c r="C8" s="119"/>
      <c r="D8" s="119"/>
      <c r="E8" s="119"/>
      <c r="F8" s="119"/>
      <c r="G8" s="119"/>
      <c r="H8" s="119"/>
      <c r="I8" s="109"/>
      <c r="J8" s="109"/>
      <c r="K8" s="109">
        <v>34</v>
      </c>
      <c r="L8" s="109"/>
      <c r="M8" s="92"/>
      <c r="N8" s="92"/>
      <c r="O8" s="46"/>
      <c r="P8" s="51">
        <f>K8</f>
        <v>34</v>
      </c>
      <c r="Q8" s="51">
        <f>O8+P8</f>
        <v>34</v>
      </c>
      <c r="R8" s="32"/>
      <c r="S8" s="32"/>
      <c r="T8" s="71"/>
      <c r="U8" s="76"/>
    </row>
    <row r="9" spans="1:23" s="1" customFormat="1" ht="29.25" customHeight="1" x14ac:dyDescent="0.25">
      <c r="A9" s="115" t="s">
        <v>25</v>
      </c>
      <c r="B9" s="116"/>
      <c r="C9" s="120"/>
      <c r="D9" s="121"/>
      <c r="E9" s="120"/>
      <c r="F9" s="121"/>
      <c r="G9" s="120"/>
      <c r="H9" s="121"/>
      <c r="I9" s="122"/>
      <c r="J9" s="102"/>
      <c r="K9" s="122">
        <v>37</v>
      </c>
      <c r="L9" s="102"/>
      <c r="M9" s="122"/>
      <c r="N9" s="102"/>
      <c r="O9" s="46"/>
      <c r="P9" s="51">
        <f>K9</f>
        <v>37</v>
      </c>
      <c r="Q9" s="51">
        <f t="shared" ref="Q9:Q11" si="0">O9+P9</f>
        <v>37</v>
      </c>
      <c r="R9" s="32"/>
      <c r="S9" s="32"/>
      <c r="T9" s="71"/>
      <c r="U9" s="76"/>
      <c r="W9" s="13"/>
    </row>
    <row r="10" spans="1:23" s="1" customFormat="1" ht="29.25" customHeight="1" x14ac:dyDescent="0.25">
      <c r="A10" s="115" t="s">
        <v>27</v>
      </c>
      <c r="B10" s="116" t="s">
        <v>26</v>
      </c>
      <c r="C10" s="120"/>
      <c r="D10" s="121"/>
      <c r="E10" s="120"/>
      <c r="F10" s="121"/>
      <c r="G10" s="120"/>
      <c r="H10" s="121"/>
      <c r="I10" s="122"/>
      <c r="J10" s="102"/>
      <c r="K10" s="122">
        <v>0</v>
      </c>
      <c r="L10" s="102"/>
      <c r="M10" s="122"/>
      <c r="N10" s="102"/>
      <c r="O10" s="46"/>
      <c r="P10" s="51">
        <v>0</v>
      </c>
      <c r="Q10" s="51">
        <f t="shared" si="0"/>
        <v>0</v>
      </c>
      <c r="R10" s="32"/>
      <c r="S10" s="32"/>
      <c r="T10" s="71"/>
      <c r="U10" s="76"/>
      <c r="W10" s="13"/>
    </row>
    <row r="11" spans="1:23" s="1" customFormat="1" ht="22.5" customHeight="1" x14ac:dyDescent="0.25">
      <c r="A11" s="115" t="s">
        <v>20</v>
      </c>
      <c r="B11" s="116"/>
      <c r="C11" s="173"/>
      <c r="D11" s="173"/>
      <c r="E11" s="174"/>
      <c r="F11" s="174"/>
      <c r="G11" s="174"/>
      <c r="H11" s="174"/>
      <c r="I11" s="102"/>
      <c r="J11" s="93"/>
      <c r="K11" s="92"/>
      <c r="L11" s="93"/>
      <c r="M11" s="107">
        <v>59.63</v>
      </c>
      <c r="N11" s="102"/>
      <c r="O11" s="34"/>
      <c r="P11" s="56">
        <v>59.63</v>
      </c>
      <c r="Q11" s="51">
        <f t="shared" si="0"/>
        <v>59.63</v>
      </c>
      <c r="R11" s="21"/>
      <c r="S11" s="21"/>
      <c r="T11" s="62"/>
      <c r="U11" s="76"/>
      <c r="V11" s="58"/>
    </row>
    <row r="12" spans="1:23" s="1" customFormat="1" ht="4.5" customHeight="1" x14ac:dyDescent="0.25">
      <c r="A12" s="29"/>
      <c r="B12" s="29"/>
      <c r="C12" s="37"/>
      <c r="D12" s="38"/>
      <c r="E12" s="37"/>
      <c r="F12" s="38"/>
      <c r="G12" s="27"/>
      <c r="H12" s="28"/>
      <c r="I12" s="39"/>
      <c r="J12" s="40"/>
      <c r="K12" s="41"/>
      <c r="L12" s="40"/>
      <c r="M12" s="42"/>
      <c r="N12" s="39"/>
      <c r="O12" s="43"/>
      <c r="P12" s="44"/>
      <c r="Q12" s="45"/>
      <c r="R12" s="22"/>
      <c r="S12" s="22"/>
      <c r="T12" s="72"/>
      <c r="U12" s="77"/>
    </row>
    <row r="13" spans="1:23" s="1" customFormat="1" ht="43.5" customHeight="1" x14ac:dyDescent="0.25">
      <c r="A13" s="113" t="s">
        <v>33</v>
      </c>
      <c r="B13" s="114"/>
      <c r="C13" s="105">
        <v>1</v>
      </c>
      <c r="D13" s="106"/>
      <c r="E13" s="100"/>
      <c r="F13" s="101"/>
      <c r="G13" s="175">
        <v>1</v>
      </c>
      <c r="H13" s="176"/>
      <c r="I13" s="102"/>
      <c r="J13" s="93"/>
      <c r="K13" s="92"/>
      <c r="L13" s="93"/>
      <c r="M13" s="107"/>
      <c r="N13" s="102"/>
      <c r="O13" s="33"/>
      <c r="P13" s="33"/>
      <c r="Q13" s="21"/>
      <c r="R13" s="21"/>
      <c r="S13" s="21"/>
      <c r="T13" s="62"/>
      <c r="U13" s="78"/>
    </row>
    <row r="14" spans="1:23" s="1" customFormat="1" ht="24.75" customHeight="1" x14ac:dyDescent="0.25">
      <c r="A14" s="115" t="s">
        <v>30</v>
      </c>
      <c r="B14" s="116"/>
      <c r="C14" s="100"/>
      <c r="D14" s="101"/>
      <c r="E14" s="100"/>
      <c r="F14" s="101"/>
      <c r="G14" s="102"/>
      <c r="H14" s="93"/>
      <c r="I14" s="102"/>
      <c r="J14" s="93"/>
      <c r="K14" s="92">
        <v>124</v>
      </c>
      <c r="L14" s="93"/>
      <c r="M14" s="107"/>
      <c r="N14" s="102"/>
      <c r="O14" s="57">
        <f>K14</f>
        <v>124</v>
      </c>
      <c r="P14" s="33"/>
      <c r="Q14" s="31">
        <f>O14+P14</f>
        <v>124</v>
      </c>
      <c r="R14" s="21"/>
      <c r="S14" s="21"/>
      <c r="T14" s="62"/>
      <c r="U14" s="79"/>
    </row>
    <row r="15" spans="1:23" s="1" customFormat="1" ht="27" customHeight="1" x14ac:dyDescent="0.25">
      <c r="A15" s="115" t="s">
        <v>19</v>
      </c>
      <c r="B15" s="116"/>
      <c r="C15" s="100"/>
      <c r="D15" s="101"/>
      <c r="E15" s="100"/>
      <c r="F15" s="101"/>
      <c r="G15" s="102"/>
      <c r="H15" s="93"/>
      <c r="I15" s="102"/>
      <c r="J15" s="93"/>
      <c r="K15" s="102">
        <v>119</v>
      </c>
      <c r="L15" s="93"/>
      <c r="M15" s="107"/>
      <c r="N15" s="102"/>
      <c r="O15" s="57">
        <f>K15</f>
        <v>119</v>
      </c>
      <c r="P15" s="33"/>
      <c r="Q15" s="31">
        <f t="shared" ref="Q15" si="1">O15+P15</f>
        <v>119</v>
      </c>
      <c r="R15" s="21"/>
      <c r="S15" s="21"/>
      <c r="T15" s="62"/>
      <c r="U15" s="79"/>
      <c r="V15" s="13"/>
    </row>
    <row r="16" spans="1:23" s="1" customFormat="1" ht="3" customHeight="1" x14ac:dyDescent="0.25">
      <c r="A16" s="171"/>
      <c r="B16" s="172"/>
      <c r="C16" s="127"/>
      <c r="D16" s="128"/>
      <c r="E16" s="127"/>
      <c r="F16" s="128"/>
      <c r="G16" s="127"/>
      <c r="H16" s="128"/>
      <c r="I16" s="136"/>
      <c r="J16" s="137"/>
      <c r="K16" s="136"/>
      <c r="L16" s="137"/>
      <c r="M16" s="127"/>
      <c r="N16" s="128"/>
      <c r="O16" s="35"/>
      <c r="P16" s="36"/>
      <c r="Q16" s="26"/>
      <c r="R16" s="22"/>
      <c r="S16" s="22"/>
      <c r="T16" s="72"/>
      <c r="U16" s="77"/>
    </row>
    <row r="17" spans="1:23" s="1" customFormat="1" ht="30" customHeight="1" x14ac:dyDescent="0.25">
      <c r="A17" s="113" t="s">
        <v>28</v>
      </c>
      <c r="B17" s="114"/>
      <c r="C17" s="110">
        <v>1</v>
      </c>
      <c r="D17" s="111"/>
      <c r="E17" s="110"/>
      <c r="F17" s="111"/>
      <c r="G17" s="105">
        <v>1</v>
      </c>
      <c r="H17" s="106"/>
      <c r="I17" s="104"/>
      <c r="J17" s="108"/>
      <c r="K17" s="109"/>
      <c r="L17" s="108"/>
      <c r="M17" s="103"/>
      <c r="N17" s="104"/>
      <c r="O17" s="32"/>
      <c r="P17" s="32"/>
      <c r="Q17" s="23"/>
      <c r="R17" s="23"/>
      <c r="S17" s="23"/>
      <c r="T17" s="70"/>
      <c r="U17" s="75"/>
    </row>
    <row r="18" spans="1:23" s="1" customFormat="1" ht="21" customHeight="1" thickBot="1" x14ac:dyDescent="0.3">
      <c r="A18" s="115" t="s">
        <v>19</v>
      </c>
      <c r="B18" s="116"/>
      <c r="C18" s="100"/>
      <c r="D18" s="101"/>
      <c r="E18" s="100"/>
      <c r="F18" s="101"/>
      <c r="G18" s="122"/>
      <c r="H18" s="102"/>
      <c r="I18" s="122">
        <v>103.2</v>
      </c>
      <c r="J18" s="102"/>
      <c r="K18" s="122">
        <f>135.75+64.5</f>
        <v>200.25</v>
      </c>
      <c r="L18" s="102"/>
      <c r="M18" s="122"/>
      <c r="N18" s="102"/>
      <c r="O18" s="57">
        <f>103.2+135.75</f>
        <v>238.95</v>
      </c>
      <c r="P18" s="34">
        <v>64.5</v>
      </c>
      <c r="Q18" s="31">
        <f>O18+P18</f>
        <v>303.45</v>
      </c>
      <c r="R18" s="21"/>
      <c r="S18" s="21"/>
      <c r="T18" s="62"/>
      <c r="U18" s="79"/>
    </row>
    <row r="19" spans="1:23" s="1" customFormat="1" ht="6" customHeight="1" thickBot="1" x14ac:dyDescent="0.3">
      <c r="A19" s="140"/>
      <c r="B19" s="141"/>
      <c r="C19" s="127"/>
      <c r="D19" s="128"/>
      <c r="E19" s="127"/>
      <c r="F19" s="128"/>
      <c r="G19" s="125"/>
      <c r="H19" s="126"/>
      <c r="I19" s="136"/>
      <c r="J19" s="137"/>
      <c r="K19" s="161"/>
      <c r="L19" s="162"/>
      <c r="M19" s="129"/>
      <c r="N19" s="130"/>
      <c r="O19" s="22"/>
      <c r="P19" s="22"/>
      <c r="Q19" s="22"/>
      <c r="R19" s="22"/>
      <c r="S19" s="22"/>
      <c r="T19" s="72"/>
      <c r="U19" s="80"/>
    </row>
    <row r="20" spans="1:23" s="1" customFormat="1" ht="32.25" customHeight="1" thickBot="1" x14ac:dyDescent="0.3">
      <c r="A20" s="131" t="s">
        <v>22</v>
      </c>
      <c r="B20" s="132"/>
      <c r="C20" s="142"/>
      <c r="D20" s="143"/>
      <c r="E20" s="142"/>
      <c r="F20" s="143"/>
      <c r="G20" s="144"/>
      <c r="H20" s="145"/>
      <c r="I20" s="146">
        <f>SUM(I8:J18)</f>
        <v>103.2</v>
      </c>
      <c r="J20" s="147"/>
      <c r="K20" s="148">
        <f>K8+K9+K14+K15+K18</f>
        <v>514.25</v>
      </c>
      <c r="L20" s="149"/>
      <c r="M20" s="150">
        <f>SUM(M8:N19)</f>
        <v>59.63</v>
      </c>
      <c r="N20" s="151"/>
      <c r="O20" s="60">
        <f>O14+O15+O18</f>
        <v>481.95</v>
      </c>
      <c r="P20" s="61">
        <f>P8+P9+P11+P18</f>
        <v>195.13</v>
      </c>
      <c r="Q20" s="61">
        <f>O20+P20</f>
        <v>677.07999999999993</v>
      </c>
      <c r="R20" s="15"/>
      <c r="S20" s="16"/>
      <c r="T20" s="63"/>
      <c r="U20" s="81"/>
      <c r="V20" s="13"/>
      <c r="W20" s="13"/>
    </row>
    <row r="21" spans="1:23" s="1" customFormat="1" ht="28.5" customHeight="1" thickBot="1" x14ac:dyDescent="0.3">
      <c r="A21" s="131"/>
      <c r="B21" s="132"/>
      <c r="C21" s="142"/>
      <c r="D21" s="143"/>
      <c r="E21" s="142"/>
      <c r="F21" s="143"/>
      <c r="G21" s="144"/>
      <c r="H21" s="145"/>
      <c r="I21" s="122"/>
      <c r="J21" s="102"/>
      <c r="K21" s="133"/>
      <c r="L21" s="133"/>
      <c r="M21" s="158"/>
      <c r="N21" s="158"/>
      <c r="O21" s="19" t="s">
        <v>31</v>
      </c>
      <c r="P21" s="19" t="s">
        <v>17</v>
      </c>
      <c r="Q21" s="20" t="s">
        <v>15</v>
      </c>
      <c r="R21" s="15"/>
      <c r="S21" s="16"/>
      <c r="T21" s="4"/>
      <c r="U21" s="81"/>
      <c r="V21" s="13"/>
      <c r="W21" s="59"/>
    </row>
    <row r="22" spans="1:23" s="1" customFormat="1" ht="6.75" customHeight="1" thickBot="1" x14ac:dyDescent="0.3">
      <c r="A22" s="138"/>
      <c r="B22" s="139"/>
      <c r="C22" s="127"/>
      <c r="D22" s="128"/>
      <c r="E22" s="127"/>
      <c r="F22" s="128"/>
      <c r="G22" s="125"/>
      <c r="H22" s="126"/>
      <c r="I22" s="136"/>
      <c r="J22" s="137"/>
      <c r="K22" s="134"/>
      <c r="L22" s="135"/>
      <c r="M22" s="159"/>
      <c r="N22" s="160"/>
      <c r="O22" s="47"/>
      <c r="P22" s="47"/>
      <c r="Q22" s="48"/>
      <c r="R22" s="47"/>
      <c r="S22" s="47"/>
      <c r="T22" s="73"/>
      <c r="U22" s="82"/>
    </row>
    <row r="23" spans="1:23" ht="42" customHeight="1" thickBot="1" x14ac:dyDescent="0.3">
      <c r="A23" s="123" t="s">
        <v>16</v>
      </c>
      <c r="B23" s="124"/>
      <c r="C23" s="152"/>
      <c r="D23" s="153"/>
      <c r="E23" s="152"/>
      <c r="F23" s="153"/>
      <c r="G23" s="154"/>
      <c r="H23" s="155"/>
      <c r="I23" s="163"/>
      <c r="J23" s="164"/>
      <c r="K23" s="165"/>
      <c r="L23" s="166"/>
      <c r="M23" s="156"/>
      <c r="N23" s="156"/>
      <c r="O23" s="85" t="s">
        <v>32</v>
      </c>
      <c r="P23" s="20">
        <f>P18+P11+P9+P8</f>
        <v>195.13</v>
      </c>
      <c r="Q23" s="86">
        <f>335.55+195.13</f>
        <v>530.68000000000006</v>
      </c>
      <c r="R23" s="49"/>
      <c r="S23" s="50"/>
      <c r="T23" s="62"/>
      <c r="U23" s="84"/>
    </row>
    <row r="24" spans="1:23" ht="36.75" customHeight="1" thickBot="1" x14ac:dyDescent="0.3">
      <c r="A24" s="88" t="s">
        <v>18</v>
      </c>
      <c r="B24" s="89"/>
      <c r="C24" s="142"/>
      <c r="D24" s="143"/>
      <c r="E24" s="142"/>
      <c r="F24" s="143"/>
      <c r="G24" s="144"/>
      <c r="H24" s="145"/>
      <c r="I24" s="167"/>
      <c r="J24" s="168"/>
      <c r="K24" s="169"/>
      <c r="L24" s="170"/>
      <c r="M24" s="157">
        <v>181.1</v>
      </c>
      <c r="N24" s="157"/>
      <c r="O24" s="53"/>
      <c r="P24" s="53"/>
      <c r="Q24" s="53"/>
      <c r="R24" s="49"/>
      <c r="S24" s="50"/>
      <c r="T24" s="62"/>
      <c r="U24" s="83"/>
    </row>
    <row r="25" spans="1:23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3" ht="15.75" thickBot="1" x14ac:dyDescent="0.3">
      <c r="A26" s="65" t="s">
        <v>34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  <c r="P26" s="68"/>
      <c r="Q26" s="69"/>
      <c r="R26" s="1"/>
      <c r="S26" s="1"/>
      <c r="T26" s="1"/>
      <c r="U26" s="1"/>
      <c r="V26" s="52"/>
    </row>
    <row r="27" spans="1:23" x14ac:dyDescent="0.25">
      <c r="A27" s="8"/>
      <c r="B27" s="8"/>
      <c r="C27" s="8"/>
      <c r="D27" s="8"/>
      <c r="E27" s="8"/>
      <c r="F27" s="8"/>
      <c r="G27" s="8"/>
      <c r="H27" s="6"/>
      <c r="I27" s="6"/>
      <c r="J27" s="6"/>
      <c r="K27" s="6"/>
      <c r="L27" s="6"/>
      <c r="M27" s="6"/>
      <c r="N27" s="6"/>
      <c r="O27" s="64"/>
      <c r="P27" s="1"/>
      <c r="Q27" s="4"/>
      <c r="R27" s="1"/>
      <c r="S27" s="1"/>
      <c r="T27" s="1"/>
      <c r="U27" s="1"/>
    </row>
    <row r="28" spans="1:23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P28" s="14"/>
    </row>
    <row r="29" spans="1:23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W29" s="87"/>
    </row>
    <row r="31" spans="1:23" x14ac:dyDescent="0.25">
      <c r="O31" s="11"/>
      <c r="Q31" s="10"/>
    </row>
    <row r="32" spans="1:23" x14ac:dyDescent="0.25">
      <c r="L32" s="12"/>
    </row>
  </sheetData>
  <mergeCells count="135">
    <mergeCell ref="A14:B14"/>
    <mergeCell ref="C14:D14"/>
    <mergeCell ref="E14:F14"/>
    <mergeCell ref="G14:H14"/>
    <mergeCell ref="I14:J14"/>
    <mergeCell ref="K14:L14"/>
    <mergeCell ref="M14:N14"/>
    <mergeCell ref="A11:B11"/>
    <mergeCell ref="C11:D11"/>
    <mergeCell ref="E11:F11"/>
    <mergeCell ref="G11:H11"/>
    <mergeCell ref="I11:J11"/>
    <mergeCell ref="K11:L11"/>
    <mergeCell ref="M11:N11"/>
    <mergeCell ref="G13:H13"/>
    <mergeCell ref="I13:J13"/>
    <mergeCell ref="K13:L13"/>
    <mergeCell ref="M13:N13"/>
    <mergeCell ref="A8:B8"/>
    <mergeCell ref="C8:D8"/>
    <mergeCell ref="E8:F8"/>
    <mergeCell ref="G8:H8"/>
    <mergeCell ref="I8:J8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E16:F16"/>
    <mergeCell ref="G16:H16"/>
    <mergeCell ref="I16:J16"/>
    <mergeCell ref="K16:L16"/>
    <mergeCell ref="M16:N16"/>
    <mergeCell ref="A18:B18"/>
    <mergeCell ref="C18:D18"/>
    <mergeCell ref="E18:F18"/>
    <mergeCell ref="G18:H18"/>
    <mergeCell ref="I18:J18"/>
    <mergeCell ref="K18:L18"/>
    <mergeCell ref="A17:B17"/>
    <mergeCell ref="C17:D17"/>
    <mergeCell ref="M18:N18"/>
    <mergeCell ref="M23:N23"/>
    <mergeCell ref="M24:N24"/>
    <mergeCell ref="M21:N21"/>
    <mergeCell ref="G21:H21"/>
    <mergeCell ref="E21:F21"/>
    <mergeCell ref="C21:D21"/>
    <mergeCell ref="M22:N22"/>
    <mergeCell ref="K19:L19"/>
    <mergeCell ref="I19:J19"/>
    <mergeCell ref="E23:F23"/>
    <mergeCell ref="I23:J23"/>
    <mergeCell ref="K23:L23"/>
    <mergeCell ref="C24:D24"/>
    <mergeCell ref="E24:F24"/>
    <mergeCell ref="G24:H24"/>
    <mergeCell ref="I24:J24"/>
    <mergeCell ref="K24:L24"/>
    <mergeCell ref="A23:B23"/>
    <mergeCell ref="G19:H19"/>
    <mergeCell ref="E19:F19"/>
    <mergeCell ref="C19:D19"/>
    <mergeCell ref="M19:N19"/>
    <mergeCell ref="A20:B20"/>
    <mergeCell ref="K21:L21"/>
    <mergeCell ref="K22:L22"/>
    <mergeCell ref="I22:J22"/>
    <mergeCell ref="G22:H22"/>
    <mergeCell ref="E22:F22"/>
    <mergeCell ref="C22:D22"/>
    <mergeCell ref="A22:B22"/>
    <mergeCell ref="I21:J21"/>
    <mergeCell ref="A19:B19"/>
    <mergeCell ref="A21:B21"/>
    <mergeCell ref="C20:D20"/>
    <mergeCell ref="E20:F20"/>
    <mergeCell ref="G20:H20"/>
    <mergeCell ref="I20:J20"/>
    <mergeCell ref="K20:L20"/>
    <mergeCell ref="M20:N20"/>
    <mergeCell ref="C23:D23"/>
    <mergeCell ref="G23:H23"/>
    <mergeCell ref="K6:L6"/>
    <mergeCell ref="M6:N6"/>
    <mergeCell ref="E17:F17"/>
    <mergeCell ref="A6:B6"/>
    <mergeCell ref="K7:L7"/>
    <mergeCell ref="M7:N7"/>
    <mergeCell ref="A13:B13"/>
    <mergeCell ref="A15:B15"/>
    <mergeCell ref="A7:B7"/>
    <mergeCell ref="C7:D7"/>
    <mergeCell ref="E7:F7"/>
    <mergeCell ref="G7:H7"/>
    <mergeCell ref="I7:J7"/>
    <mergeCell ref="A9:B9"/>
    <mergeCell ref="C9:D9"/>
    <mergeCell ref="E9:F9"/>
    <mergeCell ref="G9:H9"/>
    <mergeCell ref="I9:J9"/>
    <mergeCell ref="K9:L9"/>
    <mergeCell ref="M9:N9"/>
    <mergeCell ref="C13:D13"/>
    <mergeCell ref="E13:F13"/>
    <mergeCell ref="A16:B16"/>
    <mergeCell ref="C16:D16"/>
    <mergeCell ref="A24:B24"/>
    <mergeCell ref="A1:N3"/>
    <mergeCell ref="I6:J6"/>
    <mergeCell ref="A5:B5"/>
    <mergeCell ref="C5:D5"/>
    <mergeCell ref="E5:F5"/>
    <mergeCell ref="G5:H5"/>
    <mergeCell ref="I5:J5"/>
    <mergeCell ref="A4:N4"/>
    <mergeCell ref="C6:D6"/>
    <mergeCell ref="E6:F6"/>
    <mergeCell ref="G6:H6"/>
    <mergeCell ref="C15:D15"/>
    <mergeCell ref="E15:F15"/>
    <mergeCell ref="I15:J15"/>
    <mergeCell ref="K15:L15"/>
    <mergeCell ref="M17:N17"/>
    <mergeCell ref="G17:H17"/>
    <mergeCell ref="M15:N15"/>
    <mergeCell ref="I17:J17"/>
    <mergeCell ref="K17:L17"/>
    <mergeCell ref="G15:H15"/>
    <mergeCell ref="K5:L5"/>
    <mergeCell ref="M5:N5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17"/>
  <sheetViews>
    <sheetView tabSelected="1" zoomScaleNormal="100" workbookViewId="0">
      <selection activeCell="D25" sqref="D25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22" ht="15" customHeight="1" x14ac:dyDescent="0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1:22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  <c r="P5" s="2"/>
      <c r="Q5" s="2"/>
      <c r="R5" s="2"/>
      <c r="S5" s="2"/>
      <c r="T5" s="2"/>
      <c r="U5" s="2"/>
      <c r="V5" s="2"/>
    </row>
    <row r="6" spans="1:22" s="1" customFormat="1" ht="81" customHeight="1" thickBot="1" x14ac:dyDescent="0.3">
      <c r="A6" s="177" t="s">
        <v>0</v>
      </c>
      <c r="B6" s="178"/>
      <c r="C6" s="179" t="s">
        <v>3</v>
      </c>
      <c r="D6" s="178"/>
      <c r="E6" s="179" t="s">
        <v>4</v>
      </c>
      <c r="F6" s="178"/>
      <c r="G6" s="179" t="s">
        <v>5</v>
      </c>
      <c r="H6" s="178"/>
      <c r="I6" s="179" t="s">
        <v>10</v>
      </c>
      <c r="J6" s="178"/>
      <c r="K6" s="179" t="s">
        <v>1</v>
      </c>
      <c r="L6" s="180"/>
      <c r="M6" s="181" t="s">
        <v>2</v>
      </c>
      <c r="N6" s="178"/>
      <c r="O6" s="3"/>
      <c r="P6" s="4"/>
      <c r="Q6" s="4"/>
      <c r="R6" s="4"/>
      <c r="S6" s="4"/>
      <c r="T6" s="4"/>
      <c r="U6" s="4"/>
      <c r="V6" s="4"/>
    </row>
    <row r="7" spans="1:22" s="1" customFormat="1" ht="51" customHeight="1" x14ac:dyDescent="0.25">
      <c r="A7" s="188" t="s">
        <v>9</v>
      </c>
      <c r="B7" s="189"/>
      <c r="C7" s="190">
        <v>3</v>
      </c>
      <c r="D7" s="191"/>
      <c r="E7" s="190">
        <v>1</v>
      </c>
      <c r="F7" s="191"/>
      <c r="G7" s="190">
        <v>3</v>
      </c>
      <c r="H7" s="191"/>
      <c r="I7" s="182">
        <f>103.2+101.6</f>
        <v>204.8</v>
      </c>
      <c r="J7" s="192"/>
      <c r="K7" s="182">
        <f>130.75+195.13</f>
        <v>325.88</v>
      </c>
      <c r="L7" s="183"/>
      <c r="M7" s="184">
        <f>I7+K7</f>
        <v>530.68000000000006</v>
      </c>
      <c r="N7" s="185"/>
      <c r="O7" s="55"/>
      <c r="P7" s="4"/>
      <c r="Q7" s="4"/>
      <c r="R7" s="4"/>
      <c r="S7" s="4"/>
      <c r="T7" s="4"/>
      <c r="U7" s="4"/>
      <c r="V7" s="4"/>
    </row>
    <row r="8" spans="1:22" s="1" customFormat="1" ht="39" customHeight="1" x14ac:dyDescent="0.25">
      <c r="A8" s="197" t="s">
        <v>18</v>
      </c>
      <c r="B8" s="198"/>
      <c r="C8" s="97">
        <v>1</v>
      </c>
      <c r="D8" s="97"/>
      <c r="E8" s="97"/>
      <c r="F8" s="97"/>
      <c r="G8" s="193"/>
      <c r="H8" s="193"/>
      <c r="I8" s="194"/>
      <c r="J8" s="194"/>
      <c r="K8" s="195"/>
      <c r="L8" s="195"/>
      <c r="M8" s="196">
        <v>181.1</v>
      </c>
      <c r="N8" s="196"/>
      <c r="O8" s="2"/>
      <c r="P8" s="2"/>
      <c r="Q8" s="2"/>
      <c r="R8" s="15"/>
      <c r="S8" s="16"/>
      <c r="T8" s="4"/>
      <c r="U8" s="54"/>
      <c r="V8" s="4"/>
    </row>
    <row r="9" spans="1:22" s="1" customFormat="1" ht="15" customHeight="1" x14ac:dyDescent="0.25">
      <c r="A9" s="8" t="s">
        <v>6</v>
      </c>
      <c r="B9" s="9"/>
      <c r="C9" s="8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25">
      <c r="A10" s="186" t="s">
        <v>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2"/>
      <c r="P10" s="2"/>
      <c r="Q10" s="2"/>
      <c r="R10" s="2"/>
      <c r="S10" s="2"/>
      <c r="T10" s="2"/>
      <c r="U10" s="2"/>
      <c r="V10" s="2"/>
    </row>
    <row r="11" spans="1:22" ht="33" customHeight="1" x14ac:dyDescent="0.25">
      <c r="A11" s="187" t="s">
        <v>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O12" s="2"/>
      <c r="P12" s="2"/>
      <c r="Q12" s="2"/>
      <c r="R12" s="2"/>
      <c r="S12" s="2"/>
      <c r="T12" s="2"/>
      <c r="U12" s="2"/>
      <c r="V12" s="2"/>
    </row>
    <row r="13" spans="1:22" x14ac:dyDescent="0.25">
      <c r="O13" s="2"/>
      <c r="P13" s="2"/>
      <c r="Q13" s="2"/>
      <c r="R13" s="2"/>
      <c r="S13" s="2"/>
      <c r="T13" s="2"/>
      <c r="U13" s="2"/>
      <c r="V13" s="2"/>
    </row>
    <row r="14" spans="1:22" x14ac:dyDescent="0.25">
      <c r="O14" s="2"/>
      <c r="P14" s="2"/>
      <c r="Q14" s="2"/>
      <c r="R14" s="2"/>
      <c r="S14" s="2"/>
      <c r="T14" s="2"/>
      <c r="U14" s="2"/>
      <c r="V14" s="2"/>
    </row>
    <row r="15" spans="1:22" x14ac:dyDescent="0.25">
      <c r="O15" s="2"/>
      <c r="P15" s="2"/>
      <c r="Q15" s="2"/>
      <c r="R15" s="2"/>
      <c r="S15" s="2"/>
      <c r="T15" s="2"/>
      <c r="U15" s="2"/>
      <c r="V15" s="2"/>
    </row>
    <row r="16" spans="1:22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24"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C8:D8"/>
    <mergeCell ref="E8:F8"/>
    <mergeCell ref="G8:H8"/>
    <mergeCell ref="I8:J8"/>
    <mergeCell ref="K8:L8"/>
    <mergeCell ref="M8:N8"/>
    <mergeCell ref="A8:B8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calcoli </vt:lpstr>
      <vt:lpstr>IN TRASPARENZA</vt:lpstr>
      <vt:lpstr>'calcoli '!Area_stampa</vt:lpstr>
      <vt:lpstr>'IN TRASPARENZA'!Area_stampa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2024-02-26T09:56:26Z</cp:lastPrinted>
  <dcterms:created xsi:type="dcterms:W3CDTF">2014-01-14T13:52:25Z</dcterms:created>
  <dcterms:modified xsi:type="dcterms:W3CDTF">2024-02-28T10:21:09Z</dcterms:modified>
</cp:coreProperties>
</file>